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ose.h.varela\Dropbox\IE's\SL\Espargos-Santa Maria\DOSSIER EMPREITADA Sal\ILUMINAÇÃO\"/>
    </mc:Choice>
  </mc:AlternateContent>
  <bookViews>
    <workbookView xWindow="28680" yWindow="-120" windowWidth="29040" windowHeight="15840"/>
  </bookViews>
  <sheets>
    <sheet name="MAPAS DE QUANTIDADES" sheetId="7" r:id="rId1"/>
  </sheets>
  <definedNames>
    <definedName name="_xlnm.Print_Area" localSheetId="0">'MAPAS DE QUANTIDADES'!$A$1:$I$170</definedName>
    <definedName name="_xlnm.Print_Titles" localSheetId="0">'MAPAS DE QUANTIDADES'!$2:$10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67" i="7" l="1"/>
  <c r="H127" i="7" l="1"/>
  <c r="H129" i="7"/>
  <c r="H132" i="7"/>
  <c r="H133" i="7"/>
  <c r="H134" i="7"/>
  <c r="H139" i="7"/>
  <c r="H140" i="7"/>
  <c r="H142" i="7"/>
  <c r="H143" i="7"/>
  <c r="H145" i="7"/>
  <c r="H146" i="7"/>
  <c r="H136" i="7"/>
  <c r="H138" i="7"/>
  <c r="H141" i="7"/>
  <c r="H131" i="7"/>
  <c r="H126" i="7"/>
  <c r="H125" i="7"/>
  <c r="H68" i="7" l="1"/>
  <c r="H123" i="7" l="1"/>
  <c r="H124" i="7"/>
  <c r="H121" i="7"/>
  <c r="H118" i="7" l="1"/>
  <c r="H119" i="7"/>
  <c r="H157" i="7" l="1"/>
  <c r="H50" i="7"/>
  <c r="F94" i="7" l="1"/>
  <c r="F96" i="7"/>
  <c r="H94" i="7" l="1"/>
  <c r="H92" i="7"/>
  <c r="F20" i="7" l="1"/>
  <c r="H20" i="7" s="1"/>
  <c r="F18" i="7"/>
  <c r="F23" i="7" s="1"/>
  <c r="H14" i="7"/>
  <c r="H18" i="7" l="1"/>
  <c r="H80" i="7"/>
  <c r="H78" i="7"/>
  <c r="H113" i="7" l="1"/>
  <c r="H100" i="7"/>
  <c r="H101" i="7"/>
  <c r="H28" i="7"/>
  <c r="H16" i="7"/>
  <c r="H13" i="7"/>
  <c r="H26" i="7"/>
  <c r="H23" i="7"/>
  <c r="H112" i="7" l="1"/>
  <c r="H110" i="7"/>
  <c r="H82" i="7"/>
  <c r="H53" i="7"/>
  <c r="H35" i="7"/>
  <c r="H34" i="7"/>
  <c r="H33" i="7"/>
  <c r="H46" i="7"/>
  <c r="H45" i="7"/>
  <c r="H44" i="7"/>
  <c r="H43" i="7"/>
  <c r="H42" i="7"/>
  <c r="H41" i="7"/>
  <c r="H40" i="7"/>
  <c r="H39" i="7"/>
  <c r="H38" i="7"/>
  <c r="H37" i="7"/>
  <c r="H55" i="7"/>
  <c r="H56" i="7"/>
  <c r="H57" i="7"/>
  <c r="H59" i="7"/>
  <c r="H63" i="7"/>
  <c r="H62" i="7"/>
  <c r="H65" i="7"/>
  <c r="H72" i="7"/>
  <c r="H71" i="7"/>
  <c r="H75" i="7"/>
  <c r="H74" i="7"/>
  <c r="H89" i="7"/>
  <c r="H88" i="7"/>
  <c r="H87" i="7"/>
  <c r="H102" i="7"/>
  <c r="H95" i="7"/>
  <c r="H93" i="7"/>
  <c r="H98" i="7"/>
  <c r="H105" i="7"/>
  <c r="H108" i="7"/>
  <c r="H150" i="7" l="1"/>
  <c r="H152" i="7"/>
  <c r="H153" i="7"/>
  <c r="H154" i="7"/>
  <c r="H155" i="7"/>
  <c r="H156" i="7"/>
  <c r="H149" i="7"/>
  <c r="H166" i="7" s="1"/>
  <c r="H168" i="7" l="1"/>
</calcChain>
</file>

<file path=xl/sharedStrings.xml><?xml version="1.0" encoding="utf-8"?>
<sst xmlns="http://schemas.openxmlformats.org/spreadsheetml/2006/main" count="517" uniqueCount="393">
  <si>
    <t>ORÇAMENTO ISENTO DE IVA</t>
  </si>
  <si>
    <t>Descrição dos trabalhos a realizar</t>
  </si>
  <si>
    <t>Unid.</t>
  </si>
  <si>
    <t>Quant.</t>
  </si>
  <si>
    <t>Preço Unit.</t>
  </si>
  <si>
    <t>Total</t>
  </si>
  <si>
    <t>m2</t>
  </si>
  <si>
    <t>Total dos trabalhos</t>
  </si>
  <si>
    <t>Mapa de Preços Unitários</t>
  </si>
  <si>
    <t>un</t>
  </si>
  <si>
    <t>NOTA:</t>
  </si>
  <si>
    <t>OBRA: REABILITAÇÃO E MELHORIAS DA ESTADA NACIONAL EN1-SL-01 ESPARGOS - SANTA MARIA</t>
  </si>
  <si>
    <t>DONO DE OBRA: ESTRADAS DE CABO VERDE</t>
  </si>
  <si>
    <t>DRENAGEM</t>
  </si>
  <si>
    <t>PAVIMENTAÇÃO</t>
  </si>
  <si>
    <t>m</t>
  </si>
  <si>
    <t>TERRAPLENAGEM/MOVIMENTAÇÃO DE TERRAS</t>
  </si>
  <si>
    <t>Trabalhos preparatórios:</t>
  </si>
  <si>
    <t>01.01</t>
  </si>
  <si>
    <t>01.01.04</t>
  </si>
  <si>
    <t>---</t>
  </si>
  <si>
    <t>m3</t>
  </si>
  <si>
    <t>01.02</t>
  </si>
  <si>
    <t>Escavação na linha e colocação em aterro ou vazadouro:</t>
  </si>
  <si>
    <t>01.02.04</t>
  </si>
  <si>
    <t>Carga, transporte e colocação em aterro dos materiais provenientes da escavação:</t>
  </si>
  <si>
    <t>01.02.04.01</t>
  </si>
  <si>
    <t>01.03</t>
  </si>
  <si>
    <t>Escavação em empréstimo:</t>
  </si>
  <si>
    <t>01.03.01</t>
  </si>
  <si>
    <t>01.03.01.01</t>
  </si>
  <si>
    <t>C03</t>
  </si>
  <si>
    <t>C01</t>
  </si>
  <si>
    <t>03.02</t>
  </si>
  <si>
    <t>Camadas em misturas betuminosas a quente:</t>
  </si>
  <si>
    <t>03.02.03</t>
  </si>
  <si>
    <t>03.02.03.03</t>
  </si>
  <si>
    <t>Em betão betuminoso, com 0,05 m de espessura.</t>
  </si>
  <si>
    <t>Em betão betuminoso, com 0,08 m de espessura.</t>
  </si>
  <si>
    <t>03.07</t>
  </si>
  <si>
    <t>Regas betuminosas de impregnação, colagem ou cura:</t>
  </si>
  <si>
    <t>03.07.01</t>
  </si>
  <si>
    <t>Rega de impregnação betuminosa:</t>
  </si>
  <si>
    <t>03.07.01.01</t>
  </si>
  <si>
    <r>
      <t>m</t>
    </r>
    <r>
      <rPr>
        <vertAlign val="superscript"/>
        <sz val="10"/>
        <color indexed="8"/>
        <rFont val="Calibri"/>
        <family val="2"/>
      </rPr>
      <t>2</t>
    </r>
  </si>
  <si>
    <t>03.07.02</t>
  </si>
  <si>
    <t>Rega de colagem:</t>
  </si>
  <si>
    <t>03.07.02.01</t>
  </si>
  <si>
    <t>Com características de desgaste, na ciclóvia:</t>
  </si>
  <si>
    <t>03.08</t>
  </si>
  <si>
    <t>Trabalhos especiais de pavimentação:</t>
  </si>
  <si>
    <t>03.08.03</t>
  </si>
  <si>
    <t>Fresagem e/ou remoção de camadas de pavimentos existentes, incluindo limpeza, carga, transporte e colocação em vazadouro e eventual indeminização por depósito:</t>
  </si>
  <si>
    <t>03.08.03.02</t>
  </si>
  <si>
    <t>C02</t>
  </si>
  <si>
    <t>EQUIPAMENTOS DE SINALIZAÇÃO E SEGURANÇA</t>
  </si>
  <si>
    <t>05.01</t>
  </si>
  <si>
    <t>Sinalização vertical:</t>
  </si>
  <si>
    <t>05.01.01</t>
  </si>
  <si>
    <t>Sinalização vertical de "código", incluindo implantação, fornecimento, colocação, elementos ou estruturas de suporte, peças de ligação e maciços de fundação:</t>
  </si>
  <si>
    <t>05.01.01.03</t>
  </si>
  <si>
    <t>Sinais triangulares com L = 1,15 m.</t>
  </si>
  <si>
    <t>05.01.01.05</t>
  </si>
  <si>
    <t>Sinais circulares com diâmetro igual a 0,90 m.</t>
  </si>
  <si>
    <t>05.01.01.08</t>
  </si>
  <si>
    <t>Sinais octogonais (STOP) com L = 0,90 m.</t>
  </si>
  <si>
    <t>C05</t>
  </si>
  <si>
    <t>DIVERSOS</t>
  </si>
  <si>
    <t>Montagem e desmontagem do estaleiro, incluindo o arranjo paisagístico da área ocupada após desmontagem.</t>
  </si>
  <si>
    <t>Montagem e desmontagem, no estaleiro, do laboratório equipado com todo o material necessário à execução dos ensaios previstos para o controlo da qualidade, e com área igual ou superior à definida.</t>
  </si>
  <si>
    <t>08.03</t>
  </si>
  <si>
    <t>Fornecimentos à fiscalização:</t>
  </si>
  <si>
    <t>Execução de desvios provisórios de tráfego, incluindo sinalização adequada.</t>
  </si>
  <si>
    <t>Implementação do plano de segurança e saúde incluindo os meios humanos, materiais e equipamentos.</t>
  </si>
  <si>
    <t>Implementação do Acompanhamento Ambiental da Empreitada, incluindo os meios humanos, materiais e equipamentos.</t>
  </si>
  <si>
    <t>vg</t>
  </si>
  <si>
    <t>03.01</t>
  </si>
  <si>
    <t>Camadas em materiais granulares:</t>
  </si>
  <si>
    <t>03.01.02</t>
  </si>
  <si>
    <t>03.01.02.02</t>
  </si>
  <si>
    <t>Com características de base, na faixa de rodagem:</t>
  </si>
  <si>
    <t>Com características de base, na ciclóvia:</t>
  </si>
  <si>
    <t>Com características de desgaste, na faixa de rodagem e berma:</t>
  </si>
  <si>
    <t>02.07</t>
  </si>
  <si>
    <t>Execução ou reparação de orgãos de drenagem longitudinal, incluindo todos os trabalhos necessários, e ainda, para a sua implantação, a escavação em terreno de qualquer natureza, a remoção, reposição e compactação, condução a vazadouro dos produtos sobrantes, e eventuais indemnizações por depósito:</t>
  </si>
  <si>
    <t>02.07.01</t>
  </si>
  <si>
    <t>Valetas e valas:</t>
  </si>
  <si>
    <t>02.07.01.05</t>
  </si>
  <si>
    <t>02.07.01.11</t>
  </si>
  <si>
    <t>01.04</t>
  </si>
  <si>
    <t>01.04.05</t>
  </si>
  <si>
    <t>Geossintéticos em leitos do pavimento, incluindo fornecimento e  colocação:</t>
  </si>
  <si>
    <t>01.04.05.01</t>
  </si>
  <si>
    <t>LOCAL: ILHA DO SAL</t>
  </si>
  <si>
    <t>Com emulsão betuminosa, na faixa de rodagem e berma.</t>
  </si>
  <si>
    <t>03.07.01.02</t>
  </si>
  <si>
    <t>Com emulsão betuminosa, na ciclóvia.</t>
  </si>
  <si>
    <t>03.07.02.02</t>
  </si>
  <si>
    <t>01.05</t>
  </si>
  <si>
    <t>Trabalhos em condições particulares:</t>
  </si>
  <si>
    <t>05.02</t>
  </si>
  <si>
    <t>Marcas rodoviárias, incluindo pré-marcação:</t>
  </si>
  <si>
    <t>05.03</t>
  </si>
  <si>
    <t>05.05</t>
  </si>
  <si>
    <t>Guardas  de segurança, incluindo implantação, fornecimento e colocação:</t>
  </si>
  <si>
    <t>05.03.01</t>
  </si>
  <si>
    <t>Marcadores:</t>
  </si>
  <si>
    <t>05.03.01.01</t>
  </si>
  <si>
    <t>Unidirecionais.</t>
  </si>
  <si>
    <t>05.02.01</t>
  </si>
  <si>
    <t>Marcas Longitudinais:</t>
  </si>
  <si>
    <t>05.02.01.03</t>
  </si>
  <si>
    <t>05.02.03</t>
  </si>
  <si>
    <t>Outras marcas:</t>
  </si>
  <si>
    <t>05.02.03.03</t>
  </si>
  <si>
    <t>05.05.01</t>
  </si>
  <si>
    <t>Guardas metálicas:</t>
  </si>
  <si>
    <t>05.05.01.01</t>
  </si>
  <si>
    <t>Semi-flexíveis simples, para veículos, com prumos afastados de 4 m.</t>
  </si>
  <si>
    <t>05.07</t>
  </si>
  <si>
    <t>Trabalhos a realizar no sistema de sinalização e segurança existente:</t>
  </si>
  <si>
    <t>05.08</t>
  </si>
  <si>
    <t>Sinalização temporária:</t>
  </si>
  <si>
    <t>05.08.01</t>
  </si>
  <si>
    <t>Sinalização temporária de trabalhos, de acordo com o definido no projeto, referente a sinalização vertical, horizontal e outros equipamentos necessários, incluindo fornecimento, implantação e colocação.</t>
  </si>
  <si>
    <t xml:space="preserve">m </t>
  </si>
  <si>
    <t>Simbolo de bicicleta na ciclóvia</t>
  </si>
  <si>
    <r>
      <t>Valetas de estrada, em betão, de secção triangular, com abertura de</t>
    </r>
    <r>
      <rPr>
        <sz val="9"/>
        <rFont val="Calibri"/>
        <family val="2"/>
      </rPr>
      <t xml:space="preserve"> 2,80</t>
    </r>
    <r>
      <rPr>
        <sz val="9"/>
        <color rgb="FF000000"/>
        <rFont val="Calibri"/>
        <family val="2"/>
      </rPr>
      <t xml:space="preserve"> m.</t>
    </r>
  </si>
  <si>
    <t>Valetas de mediana, em terra, de secção triangular, com abertura de 3,00 m.</t>
  </si>
  <si>
    <t>Lancis em rotundas e ilhéus, incluindo fundação</t>
  </si>
  <si>
    <t>03.01.01</t>
  </si>
  <si>
    <t>Com características de sub-base, na faixa de rodagem:</t>
  </si>
  <si>
    <t>Passagens Hidráulicas:</t>
  </si>
  <si>
    <t>Escavação em terreno de qualquer natureza</t>
  </si>
  <si>
    <t>Triângulo de cedência de prioridade H = 3,6 M.</t>
  </si>
  <si>
    <t>05.02.03.06</t>
  </si>
  <si>
    <t>Outras inscrições.</t>
  </si>
  <si>
    <t>05.02.03.07</t>
  </si>
  <si>
    <t>Setas de seleção com 6,0 m simples, na faixa de rodagem.</t>
  </si>
  <si>
    <t>Setas de seleção com 1,0 m simples, na ciclóvia.</t>
  </si>
  <si>
    <t>Sinalização de orientação (pré-sinalização de rotunda), conforme peças desenhadas.</t>
  </si>
  <si>
    <t>PVC corrugado de diametro 300 mm.</t>
  </si>
  <si>
    <t>Caixa de drenagem conforme as peças desenhadas</t>
  </si>
  <si>
    <t>Geotêxtil tecido à base de polipropileno, com uma resistência à tracção  de 13,0 kN/m.</t>
  </si>
  <si>
    <t>Valetas de guarda, em enrocamento de pedra revestido com betão, de secção triangular, com abertura de 2,80 m.</t>
  </si>
  <si>
    <t>Carga, transporte e colocação em enchecimento (em valetas medianas e bermas não pavimentadas) ou vazadouro dos materiais provenientes da escavação:</t>
  </si>
  <si>
    <t>Fornecimento de agregado britado de granulometria extensa, para utilização em fabricação de brita-cimento.</t>
  </si>
  <si>
    <t>Transporte e aplicação do brita-cimento fabricado em central, com 0,20 m de espessura.</t>
  </si>
  <si>
    <t>Fabricação de brita-cimento em central com a reutilização do agregado de granulometria extensa, incluindo britagem e crivagem em uma malha 25 mm, mais adição de ABGE e cimento em central em uma percentagem de cimento tal que a mistura obtenha um módulo de deformação de 2000 MPa determinada em estudo de laboratório (em todos os casos a percentagem de cimento não pode ser inferior a 3%).</t>
  </si>
  <si>
    <t>Em betão betuminoso, com 0,04 m de espessura, incluindo pintura a cor vermelho.</t>
  </si>
  <si>
    <t>Em misturas betuminosas, em profundidades entre 5 e 10 cm, incluindo calçada, caso houver.</t>
  </si>
  <si>
    <t>Fresagem e/ou remoção de camadas de pavimentos existentes, incluindo limpeza, carga, transporte e armazenamento do material em estaleiro para posterior reutilização:</t>
  </si>
  <si>
    <t>Em agregado de granulometria extensa, com 0,40 m de espessura.</t>
  </si>
  <si>
    <t>Em agregado de granulometria extensa, com 0,15 m de espessura, com a reutilização do material removido, incluindo preparação da camada subjacente.</t>
  </si>
  <si>
    <t>Linha branca contínua (LBC) com 0,10 m de largura (LBC 0,10), na ciclóvia.</t>
  </si>
  <si>
    <t>Linha branca contínua (LBC) com 0,15 m de largura (LBC 0,15), na faixa de rodagem</t>
  </si>
  <si>
    <t>Execução do projeto de telas finais dos trabalhos realizados, a entregar ao ECV quando da receção provisória da obra.</t>
  </si>
  <si>
    <t>ORÇAMENTO SEM IVA</t>
  </si>
  <si>
    <t>Linha de cedência de passagem tracejada (LCPT) com 0,40 m de largura e relação traço/espaço 0,8/0,4 m (LCPT 0,40; 0,8/0,4), na faixa de rodagem.</t>
  </si>
  <si>
    <t>Demolição de elementos do sistema de drenagem existente, 20 unidades de varias tipologias (tubos, manilhas, betão armado, betão ciclópico e pedra argamassa), incluindo todas as movimentações de terras necessárias e eventual indemnização por depósito (com possibilidade de reutilização de material para enrocamento nas valetas de guardas).</t>
  </si>
  <si>
    <t>Linha branca tracejada (LBT) com 0,10 m de largura e relação traço/espaço 1,0/3,0 m (LBT 0,10; 1,0/3,0), na ciclóvia.</t>
  </si>
  <si>
    <t>Levantamento de elementos do sistema de sinalizaçõ e segurança existente, incluindo transporte para ao estaleiro indicado pelo Dono de Obra.</t>
  </si>
  <si>
    <t>REF. NORMA</t>
  </si>
  <si>
    <t>Nº</t>
  </si>
  <si>
    <t>CAP1</t>
  </si>
  <si>
    <t>1.1</t>
  </si>
  <si>
    <t>1.1.1</t>
  </si>
  <si>
    <t>1.1.2</t>
  </si>
  <si>
    <t>1.2</t>
  </si>
  <si>
    <t>1.2.1</t>
  </si>
  <si>
    <t>1.2.2.1</t>
  </si>
  <si>
    <t>1.2.2</t>
  </si>
  <si>
    <t>1.2.3</t>
  </si>
  <si>
    <t>1.2.3.1</t>
  </si>
  <si>
    <t>1.3</t>
  </si>
  <si>
    <t>1.3.1</t>
  </si>
  <si>
    <t>1.3.1.1</t>
  </si>
  <si>
    <t>1.4.1</t>
  </si>
  <si>
    <t>1.4</t>
  </si>
  <si>
    <t>1.5</t>
  </si>
  <si>
    <t>1.4.2</t>
  </si>
  <si>
    <t>1.5.1</t>
  </si>
  <si>
    <t>CAP2</t>
  </si>
  <si>
    <t>2.1</t>
  </si>
  <si>
    <t>2.1.1</t>
  </si>
  <si>
    <t>2.1.1.1</t>
  </si>
  <si>
    <t>2.1.1.2</t>
  </si>
  <si>
    <t>2.1.1.3</t>
  </si>
  <si>
    <t>2.1.2</t>
  </si>
  <si>
    <t>2.1.2.1</t>
  </si>
  <si>
    <t>2.1.2.2</t>
  </si>
  <si>
    <t>2.1.2.3</t>
  </si>
  <si>
    <t>2.1.2.4</t>
  </si>
  <si>
    <t>2.1.2.5</t>
  </si>
  <si>
    <t>2.1.2.6</t>
  </si>
  <si>
    <t>2.1.2.7</t>
  </si>
  <si>
    <t>2.1.2.8</t>
  </si>
  <si>
    <t>2.1.2.9</t>
  </si>
  <si>
    <t>2.1.2.10</t>
  </si>
  <si>
    <t>3.1</t>
  </si>
  <si>
    <t>CAP3</t>
  </si>
  <si>
    <t>3.1.1</t>
  </si>
  <si>
    <t>3.2.2</t>
  </si>
  <si>
    <t>3.2</t>
  </si>
  <si>
    <t>3.3</t>
  </si>
  <si>
    <t>3.4</t>
  </si>
  <si>
    <t>3.5</t>
  </si>
  <si>
    <t>3.2.1</t>
  </si>
  <si>
    <t>3.2.1.1</t>
  </si>
  <si>
    <t>3.2.2.1</t>
  </si>
  <si>
    <t>3.3.1</t>
  </si>
  <si>
    <t>3.3.1.1</t>
  </si>
  <si>
    <t>3.4.1</t>
  </si>
  <si>
    <t>3.4.1.1</t>
  </si>
  <si>
    <t>3.5.1</t>
  </si>
  <si>
    <t>CAP4</t>
  </si>
  <si>
    <t>4.1</t>
  </si>
  <si>
    <t>4.1.1</t>
  </si>
  <si>
    <t>4.1.1.1</t>
  </si>
  <si>
    <t>4.1.1.2</t>
  </si>
  <si>
    <t>4.1.1.3</t>
  </si>
  <si>
    <t>4.2</t>
  </si>
  <si>
    <t>4.2.1</t>
  </si>
  <si>
    <t>4.2.1.1</t>
  </si>
  <si>
    <t>4.2.1.2</t>
  </si>
  <si>
    <t>4.2.1.3</t>
  </si>
  <si>
    <t>4.2.1.4</t>
  </si>
  <si>
    <t>4.2.1.5</t>
  </si>
  <si>
    <t>4.3</t>
  </si>
  <si>
    <t>4.4</t>
  </si>
  <si>
    <t>4.5</t>
  </si>
  <si>
    <t>4.6</t>
  </si>
  <si>
    <t>4.7</t>
  </si>
  <si>
    <t>4.3.1</t>
  </si>
  <si>
    <t>4.3.2</t>
  </si>
  <si>
    <t>4.3.2.1</t>
  </si>
  <si>
    <t>4.3.2.2</t>
  </si>
  <si>
    <t>4.3.2.3</t>
  </si>
  <si>
    <t>4.4.1</t>
  </si>
  <si>
    <t>4.4.1.1</t>
  </si>
  <si>
    <t>4.5.1</t>
  </si>
  <si>
    <t>4.5.1.1</t>
  </si>
  <si>
    <t>4.6.1</t>
  </si>
  <si>
    <t>4.7.1</t>
  </si>
  <si>
    <t>4.8</t>
  </si>
  <si>
    <t>CAP5</t>
  </si>
  <si>
    <t>5.1</t>
  </si>
  <si>
    <t>5.2</t>
  </si>
  <si>
    <t>5.4</t>
  </si>
  <si>
    <t>5.5</t>
  </si>
  <si>
    <t>5.6</t>
  </si>
  <si>
    <t>5.7</t>
  </si>
  <si>
    <t>5.3</t>
  </si>
  <si>
    <t>5.3.1</t>
  </si>
  <si>
    <t>03.06</t>
  </si>
  <si>
    <t>Tratamentos superficiais:</t>
  </si>
  <si>
    <t>03.06.02</t>
  </si>
  <si>
    <t>Em bermas:</t>
  </si>
  <si>
    <t>Em revestimento superficial simples, do tipo monocouche nas bermas não pavimentadas</t>
  </si>
  <si>
    <t>3.5.1.1</t>
  </si>
  <si>
    <t>3.5.2</t>
  </si>
  <si>
    <t>3.5.2.1</t>
  </si>
  <si>
    <t>3.6</t>
  </si>
  <si>
    <t>3.6.1</t>
  </si>
  <si>
    <t>CAP6</t>
  </si>
  <si>
    <t>6.1</t>
  </si>
  <si>
    <t>ml</t>
  </si>
  <si>
    <t>6.2</t>
  </si>
  <si>
    <t>6.3</t>
  </si>
  <si>
    <t>Fornecimento, reposição e colocação de lancis conforme o existente em passeios, ilhéus e/ou separadores</t>
  </si>
  <si>
    <t>6.4</t>
  </si>
  <si>
    <t>Fornecimento, reposição e instalação de postes de eletricidade/ telecomunicações de qualquer natureza e dimensões conforme os existentes</t>
  </si>
  <si>
    <t xml:space="preserve">SERVIÇOS AFETADOS </t>
  </si>
  <si>
    <t>ESSE CAPÍTULO DESTINA-SE A QUANTIFICAR UMA ESTIMATIVA DE SERVIÇOS AFETADOS NO QUAL DEVEM SER APROVADOS PELA FISCALIZAÇÃO E DONO DE OBRA</t>
  </si>
  <si>
    <t>Fornecimento e colocação de lancis (na cor amarelo e preto)  em rotundas e ilhéus:</t>
  </si>
  <si>
    <t>DATA: AGOSTO 2022</t>
  </si>
  <si>
    <t>Reposição de infraestruturas elétricas enterradas, nas mesmas dimensões e materiais incluso sinalização, areia, tubagens e todas as atividades necessárias conforme definida pela concessionária local</t>
  </si>
  <si>
    <t>Reposição das infraestruturas de água e saneamento enterradas, nas mesmas dimensões e materiais incluso todos os acessórios e atividades necessárias conforme definida pela concessionária local</t>
  </si>
  <si>
    <t>Remoção de lancil,incluindo limpeza, carga, transporte para depósito provisório ou vazadouro e eventual indeminização por depósito</t>
  </si>
  <si>
    <t>Incluindo espalhamento, regularização e compactação.</t>
  </si>
  <si>
    <t>Escavação em empréstimo em terreno de qualquer natureza e colocação em aterro, indemnização por desmatagem e arranjo para enquadramento paisagístico da zona de empréstimo incluso:</t>
  </si>
  <si>
    <t>Carga, transporte, espalhamento, regularização e compactação.</t>
  </si>
  <si>
    <t xml:space="preserve">Leito do pavimento, incluindo tratamento ou  fornecimento, e colocação dos materiais: </t>
  </si>
  <si>
    <t>Acondicionamento e definição das bacias , tantas as a montante e a jusante do sistema de denagrem a ser construídas (17 unidades), incluíndo todos os tipos de trabalhos (desmatamento, limpeza, desassoriamento, carga, transporte e colocação em vazadouro dos produtos sobrantes, eventual indemnização por depósito, e também construção de pequenos diques de contencão).</t>
  </si>
  <si>
    <t>PH de 1 tubo PVC corrugado de diametro 1 m, conforme as peças desenhadas.</t>
  </si>
  <si>
    <t>PH de 2 tubo PVC corrugado de diametro 1 m, conforme as peças desenhadas.</t>
  </si>
  <si>
    <t>PH de 3 tubo PVC corrugado de diametro 1 m, conforme as peças desenhadas.</t>
  </si>
  <si>
    <t>PH duplo de seção 2 X ( 1x2 ) m em betão armado e betão ciclópico, conforme as peças desenhadas.</t>
  </si>
  <si>
    <t>Boca de Lobo na entrada e saida de PH, muro de ala em pedra argamassa e fundação em betão ciclópico, para PH de 1 tubo de diametro 1 m, conforme peças desenhadas.</t>
  </si>
  <si>
    <t>Boca de Lobo na entrada e saida de PH, muro de ala em pedra argamassa e fundação em betão ciclópico, para PH de 2 tubo de diametro 1 m, conforme peças desenhadas.</t>
  </si>
  <si>
    <t>Boca de Lobo na entrada e saida de PH, muro de ala em pedra argamassa e fundação em betão ciclópico, para PH de 3 tubo de diametro 1 m, conforme peças desenhadas.</t>
  </si>
  <si>
    <t>Boca de Lobo na entrada e saida de PH, muro de ala em pedra argamassa e fundação em betão ciclópico, para PH dupla de seção 2 x ( 1x2 ) m, conforme peças desenhadas.</t>
  </si>
  <si>
    <t>Regularização e recompactação de fundo de caixa.</t>
  </si>
  <si>
    <t>03.08.06</t>
  </si>
  <si>
    <t>3.2.2.2</t>
  </si>
  <si>
    <t>3.2.2.3</t>
  </si>
  <si>
    <t>3.2.3</t>
  </si>
  <si>
    <t>3.2.3.1</t>
  </si>
  <si>
    <t>3.3.1.2</t>
  </si>
  <si>
    <t>3.3.2</t>
  </si>
  <si>
    <t>3.3.2.1</t>
  </si>
  <si>
    <t>3.5.1.2</t>
  </si>
  <si>
    <t>3.5.2.2</t>
  </si>
  <si>
    <t>3.6.1.1</t>
  </si>
  <si>
    <t>3.6.2</t>
  </si>
  <si>
    <t>3.6.2.1</t>
  </si>
  <si>
    <t>3.7</t>
  </si>
  <si>
    <t>3.7.1</t>
  </si>
  <si>
    <t>Em agregado britado de granulometria extensa, com 0,15 m de espessura, incluindo preparação da camada subjacente.</t>
  </si>
  <si>
    <t>Linha branca tracejada (LBT) com 0,12 m de largura e relação traço/espaço 4,0/10 m (LBT 0,12; 4,0/10), na faixa de rodagem.</t>
  </si>
  <si>
    <t>Instalações incluindo fornecimento e manutenção de escritórios necessário ao seu funcionamento.</t>
  </si>
  <si>
    <t>5.8</t>
  </si>
  <si>
    <t>Formação e implementação do código de conduta</t>
  </si>
  <si>
    <t>Equipamento de guiamento, balizagem e demarcação, incluindo implantação conforme as especificações do INIR, fornecimento e colocação:</t>
  </si>
  <si>
    <t>C09</t>
  </si>
  <si>
    <t>09.01</t>
  </si>
  <si>
    <t>09.02</t>
  </si>
  <si>
    <t>09.03.01</t>
  </si>
  <si>
    <t>09.04</t>
  </si>
  <si>
    <t>09.05</t>
  </si>
  <si>
    <t>09.06</t>
  </si>
  <si>
    <t>09.07</t>
  </si>
  <si>
    <t>C10</t>
  </si>
  <si>
    <t>10.01</t>
  </si>
  <si>
    <t>10.02</t>
  </si>
  <si>
    <t>10.03</t>
  </si>
  <si>
    <t>10.04</t>
  </si>
  <si>
    <t>ILUMINAÇÃO PÚBLICA</t>
  </si>
  <si>
    <t>De 2 tubos D=110 mm PEAD</t>
  </si>
  <si>
    <t>De 3 tubos D=110 mm PEAD</t>
  </si>
  <si>
    <t>Fornecimento e instalação de Luminárias para autoestrada</t>
  </si>
  <si>
    <t>Fornecimento e instalação de Postes de iluminação pública</t>
  </si>
  <si>
    <t>Fornecimento e instalação de Quadro de iluminação pública para exterior</t>
  </si>
  <si>
    <t>Fornecimento e instalação de Cabos para rede de iluminação pública</t>
  </si>
  <si>
    <t>Fornecimento e instalação de Caixas de registro</t>
  </si>
  <si>
    <t>Fornecimento e instalação de Tubulações para Rede de iluminação pública</t>
  </si>
  <si>
    <t>Fornecimento e execução de Rede de baixa tensão e contadores</t>
  </si>
  <si>
    <t>Circuito terra em um de cada cinco colunas com haste de aterramento de 1,5 m e 14mm de diâmetro</t>
  </si>
  <si>
    <t>Fornecimento e Instalação de Circuito Terra</t>
  </si>
  <si>
    <t>6.3.1</t>
  </si>
  <si>
    <t>6.5</t>
  </si>
  <si>
    <t>6.6</t>
  </si>
  <si>
    <t>6.7</t>
  </si>
  <si>
    <t>6.8</t>
  </si>
  <si>
    <t>CAP7</t>
  </si>
  <si>
    <t>7.1</t>
  </si>
  <si>
    <t>7.2</t>
  </si>
  <si>
    <t>7.3</t>
  </si>
  <si>
    <t>7.4</t>
  </si>
  <si>
    <t>5.1.1</t>
  </si>
  <si>
    <t>5.1.2</t>
  </si>
  <si>
    <t>5.1.3</t>
  </si>
  <si>
    <t>5.2.1</t>
  </si>
  <si>
    <t>5.3.2</t>
  </si>
  <si>
    <t>5.3.3</t>
  </si>
  <si>
    <t>5.3.5</t>
  </si>
  <si>
    <t>5.3.4</t>
  </si>
  <si>
    <t>5.4.1</t>
  </si>
  <si>
    <t>5.5.1</t>
  </si>
  <si>
    <t>5.5.2</t>
  </si>
  <si>
    <t>5.5.3</t>
  </si>
  <si>
    <t>5.5.4</t>
  </si>
  <si>
    <t>5.6.1</t>
  </si>
  <si>
    <t>5.7.1</t>
  </si>
  <si>
    <t>5.7.2</t>
  </si>
  <si>
    <t>5.7.5</t>
  </si>
  <si>
    <t>5.7.3</t>
  </si>
  <si>
    <t>5.7.4</t>
  </si>
  <si>
    <t>5.7.6</t>
  </si>
  <si>
    <t>5.8.1</t>
  </si>
  <si>
    <t>5.8.2</t>
  </si>
  <si>
    <t>Cabo subterránea (condutor unipolar de alumínio) A.P. aisl. PVC CPR Eca, 0,6/1 kV 4(1x25)+TTx16 (rede terra em cobre H07Z1-K, aisl. PVC CPR Eca, 750 V, unipolar 16 mm2): condutores de alumínio unipolar 4(1x25) mm² para fases e neutro com isolação PVC CPR Eca, 0,6/1 kV, e condutor de aterramento de cobre 1x16 mm² com isolação PVC, 750 V, incluindo conexões, completamente instalado.</t>
  </si>
  <si>
    <t>Cabo subterránea (condutor unipolar de alumínio) A.P. aisl. PVC CPR Eca, 0,6/1 kV 4(1x16)+TTx16 (rede terra em cobre H07Z1-K, aisl. PVC CPR Eca, 750 V, unipolar 16 mm2): condutores de alumínio unipolar 4(1x16) mm² para fases e neutro com isolação PVC CPR Eca, 0,6/1 kV, e condutor de aterramento de cobre 1x16 mm² com isolação PVC, 750 V, incluindo conexões, completamente instalado.</t>
  </si>
  <si>
    <t>Cabo subterránea (condutor unipolar de alumínio) A.P. aisl. PVC CPR Eca, 0,6/1 kV 4(1x50)+TTx16 (rede terra em cobre H07Z1-K, aisl. PVC CPR Eca, 750 V, unipolar 16 mm2):condutores de alumínio unipolar 4(1x50) mm² para fases e neutro com isolação PVC CPR Eca, 0,6/1 kV, e condutor de aterramento de cobre 1x16 mm² com isolação PVC, 750 V, incluindo conexões, completamente instalado.</t>
  </si>
  <si>
    <t>Cabo subterránea (condutor unipolar de alumínio) A.P. aisl. PVC CPR Eca, 0,6/1 kV 4(1x70)+TTx25 (rede terra em cobre H07Z1-K, aisl. PVC CPR Eca, 750 V, unipolar 25 mm2):condutores de alumínio unipolar 4(1x70) mm² para fases e neutro com isolação PVC CPR Eca, 0,6/1 kV, e condutor de aterramento de cobre 1x25 mm² com isolação PVC, 750 V, incluindo conexões, completamente instalado.</t>
  </si>
  <si>
    <t>Cabo subterránea (condutor unipolar de alumínio) A.P. aisl. PVC CPR Eca, 0,6/1 kV 4(1x95)+TTx25 (rede terra em cobre H07Z1-K, aisl. PVC CPR Eca, 750 V, unipolar 25 mm2): condutores de alumínio unipolar 4(1x95) mm² para fases e neutro com isolação PVC CPR Eca, 0,6/1 kV, e condutor de aterramento de cobre 1x25 mm² com isolação PVC, 750 V, incluindo conexões, completamente instalado.</t>
  </si>
  <si>
    <t>Quadro de A.P. de poliéster com 4 saídas: com grau mínimo de proteção IP55 e IK10 segundo UNE 20324 e UNE-EN 50102, respetivamente, composto por envolvente em poliéster, equipamentos de armação para fixação da porta, porta com fechadura universal, interruptor horário , relés para proteção de linhas de controle, interrutores  magnetotérmicas e outros elementos de regulação e controle executados de acordo com esquemas elétricos em projetos, incluindo conexões, pequenos materiais e auxiliares de alvenaria.</t>
  </si>
  <si>
    <t>Base para fundação de Poste de iluminação pública de 10 m de altura, de 0,5*0,5*1,00m, realizado com betão simples com fck=17,5 N/mm² e acabamento liso incluso escavação, cofregem, pernos de fixação,  tubulações PE de parede dupla DN 63 mm para canalização elétrica (negativos) e guias.</t>
  </si>
  <si>
    <t>Poste de ADHORNA, seri TURIA, FIBRA PRFV TU-1000-PLA, altura de 10 metros, incluso cabo mangueira de cobre 3x2,5 mm²,RV-K 0,6/1 kV, CPR Eca e caixa CLAVED-1468-E M: em material compósito polimérico reforçado com fibra de vidro, Grau de proteção IP44 e IK-10; Placa de ancoragem de 40x40 cm, espessura de 30 mm, equipada com 4 parafusos M-24 de 80 cm de comprimento e porca dupla e arruelas, para prumo, as dimensões de ancoragem e registro, porta de acesso para conexão incluindo caixa de conexão para fusíveis  do tipo Claved e fusíveis de 6 A, condutor interno para 0,6/1 kV de 3x2,5 mm2 tipo RV-K, perfeitamente montado a prumo e conectado em caixa tipo Claved e na luminária.</t>
  </si>
  <si>
    <t>Braço reto para uma luminária em tubo de 60 mm de diâmetro, para coluna tipo Adhorna, fabricada em material composto de polímero reforçado com fibra de vidro, com furos de fixação, perfeitamente montados e conectados.</t>
  </si>
  <si>
    <t>Braço reto para duas luminária em tubo de 60 mm de diâmetro, para coluna tipo Adhorna, fabricada em material composto de polímero reforçado com fibra de vidro, com furos de fixação, perfeitamente montados e conectados.</t>
  </si>
  <si>
    <t>Luminária LED para autoestrada de 110 W, 3000k, 48.800lum, Salvi, mod. CLAP M/T/H 60. Luminária de desenho oval composta por corpo, tampa superior e fixação em liga de alumínio tipo EN AC 44300 com baixo teor de cobre (&lt;0,1%). Entrada do cabo através de prensa-cabo metálico. Fixação horizontal ou vertical a um terminal de 60 mm de diâmetro com orientação +/-20 graus. Abertura/fechamento manual para manutenção sem ferramentas, junta de vedação de silicone fechada, placa para fixação do driver e eletrônica em compartimento separado. Parafusos de aço inoxidável AISI304.</t>
  </si>
  <si>
    <t>Tubo corrugado de polietileno de parede dupla (PEAD) para rede de iluminação pública subterránea com 2 tubos DN = 160 mm incluso escavação, fita sinalizadora, guia, aterro e proteção em betão</t>
  </si>
  <si>
    <t>Caixa de registro tipo A-1 (somente para substituição), conforme normas da empresa fornecedora, para rede de distribuição de energia elétrica em BT, confeccionada em bloco vazado de betão vibrado de 9x25x50 cm, rebocado e polido por dentro, com tampa e ferro fundido dúctil caixilharia B 125 segundo UNE EN 124 e fundo de areia. Totalmente acabado.</t>
  </si>
  <si>
    <t>Caixa de registro tipo A-2, conforme normas da empresa fornecedora, para rede de distribuição de energia elétrica em BT, confeccionada em bloco vazado de betão vibrado de 9x25x50 cm, rebocado e polido por dentro, com tampa e ferro fundido dúctil caixilharia B 125 segundo UNE EN 124 e fundo de areia. Totalmente acabado.</t>
  </si>
  <si>
    <t>Cabos subterrânea de baixa tensão, composta por condutores unipolares de alumínio, isolação de polietileno reticulado XLPE, bainha de poliolefina, CPR Eca, 0,6/1 kV, 4x(1x50) mm² Al, instalado, s/UNE 21123 e s/REBT -02.</t>
  </si>
  <si>
    <t>Cabos subterrânea de baixa tensão, composta por condutores de alumínio unipolar, isolação de polietileno reticulado XLPE, bainha de poliolefina, CPR Eca, 0,6/1 kV, 3x(1x95)+1x50 mm² Al, instalado, s/UNE 21123 e s /REBT- 02.</t>
  </si>
  <si>
    <t>Armários de distribuição de rede elétrica subterânea, de fibra, duplo isolamento, tipo PN-57/ALS-2, dimensões 521x701x231 mm, para embutir na parede, com entrada e saída protegidas com fusíveis NH, chassis para três tomadas BUC-1 250 A, NH-1 250 A neutro seccionável, Transparente véu protetor de bases. Instalado segundo Normas da empresa fornecedora e s/RBT-02.</t>
  </si>
  <si>
    <t>Condutor de circuito terra enterrada a profundidade não inferior a 0,5 m, instalada com condutor de cobre nu de seção nominal de 25 mm², eletrodos, incluindo escavação, reaterro e p.p. soldagem aluminotérmica. S/RBT-02 instalado.</t>
  </si>
  <si>
    <t>Tubo corrugado (negativos) subterránea em polietileno de parede dupla (PEAD) para a rede de iluminação pública incluso escavação, terraplanagem, fita sinalizadora, guia, betão C16/20 e areia.</t>
  </si>
  <si>
    <t>Caixas de registro pré-fabricada para instalação elétrica de polipropileno de 40X40X40 cm incluso material auxiliar, escavação, enchimento e compactação, transporte do excedente e ligação e remates das tubagens.</t>
  </si>
  <si>
    <t>Imprevistos (5%)</t>
  </si>
  <si>
    <t>Referente a imprevistos, são atividades não contabilizadas incialmente, em que podem surgir ao longo da execução, caso aparentam ser necessárias a sua execução, os mesmos devem ser previamente acordadas tando a nivél das quantidades e especificações como em relação aos preços unitários e devidamente autorizados e aprovados pela Fiscalização e Gestor do Projeto.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</si>
</sst>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 _​_-;\-* #,##0.00\ _​_-;_-* &quot;-&quot;??\ _​_-;_-@_-"/>
    <numFmt numFmtId="165" formatCode="_-* #,##0.00\ _€_-;\-* #,##0.00\ _€_-;_-* &quot;-&quot;??\ _€_-;_-@_-"/>
    <numFmt numFmtId="166" formatCode="#,##0\ [$CVE];\-#,##0\ [$CVE]"/>
  </numFmts>
  <fonts count="17" x14ac:knownFonts="1">
    <font>
      <sz val="11"/>
      <color theme="1"/>
      <name val="Calibri"/>
      <family val="2"/>
      <scheme val="minor"/>
    </font>
    <font>
      <b/>
      <sz val="11"/>
      <color theme="1"/>
      <name val="Calibri"/>
      <family val="2"/>
      <scheme val="minor"/>
    </font>
    <font>
      <b/>
      <sz val="11"/>
      <color rgb="FF000000"/>
      <name val="Calibri"/>
      <family val="2"/>
    </font>
    <font>
      <sz val="9"/>
      <color rgb="FF000000"/>
      <name val="Calibri"/>
      <family val="2"/>
    </font>
    <font>
      <b/>
      <sz val="9"/>
      <color rgb="FF000000"/>
      <name val="Calibri"/>
      <family val="2"/>
    </font>
    <font>
      <b/>
      <sz val="11"/>
      <name val="Calibri"/>
      <family val="2"/>
      <scheme val="minor"/>
    </font>
    <font>
      <b/>
      <sz val="10"/>
      <name val="Calibri"/>
      <family val="2"/>
    </font>
    <font>
      <b/>
      <sz val="12"/>
      <name val="Calibri"/>
      <family val="2"/>
      <scheme val="minor"/>
    </font>
    <font>
      <sz val="11"/>
      <color theme="1"/>
      <name val="Calibri"/>
      <family val="2"/>
      <scheme val="minor"/>
    </font>
    <font>
      <sz val="12"/>
      <name val="Calibri"/>
      <family val="2"/>
      <scheme val="minor"/>
    </font>
    <font>
      <sz val="11"/>
      <name val="Calibri"/>
      <family val="2"/>
      <scheme val="minor"/>
    </font>
    <font>
      <sz val="11"/>
      <color rgb="FF000000"/>
      <name val="Calibri"/>
      <family val="2"/>
    </font>
    <font>
      <b/>
      <sz val="9"/>
      <name val="Calibri"/>
      <family val="2"/>
      <scheme val="minor"/>
    </font>
    <font>
      <sz val="10"/>
      <color indexed="8"/>
      <name val="Calibri"/>
      <family val="2"/>
      <scheme val="minor"/>
    </font>
    <font>
      <vertAlign val="superscript"/>
      <sz val="10"/>
      <color indexed="8"/>
      <name val="Calibri"/>
      <family val="2"/>
    </font>
    <font>
      <sz val="9"/>
      <name val="Calibri"/>
      <family val="2"/>
    </font>
    <font>
      <sz val="8"/>
      <name val="Calibri"/>
      <family val="2"/>
      <scheme val="minor"/>
    </font>
  </fonts>
  <fills count="4">
    <fill>
      <patternFill patternType="none"/>
    </fill>
    <fill>
      <patternFill patternType="gray125"/>
    </fill>
    <fill>
      <patternFill patternType="solid">
        <fgColor theme="3" tint="0.39997558519241921"/>
        <bgColor indexed="64"/>
      </patternFill>
    </fill>
    <fill>
      <patternFill patternType="solid">
        <fgColor theme="3"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3">
    <xf numFmtId="0" fontId="0" fillId="0" borderId="0"/>
    <xf numFmtId="165" fontId="8" fillId="0" borderId="0" applyFont="0" applyFill="0" applyBorder="0" applyAlignment="0" applyProtection="0"/>
    <xf numFmtId="9" fontId="8" fillId="0" borderId="0" applyFont="0" applyFill="0" applyBorder="0" applyAlignment="0" applyProtection="0"/>
  </cellStyleXfs>
  <cellXfs count="82">
    <xf numFmtId="0" fontId="0" fillId="0" borderId="0" xfId="0"/>
    <xf numFmtId="0" fontId="0" fillId="2" borderId="1" xfId="0" applyFill="1" applyBorder="1"/>
    <xf numFmtId="0" fontId="2" fillId="2" borderId="1" xfId="0" applyFont="1" applyFill="1" applyBorder="1" applyAlignment="1">
      <alignment vertical="center" wrapText="1"/>
    </xf>
    <xf numFmtId="165" fontId="0" fillId="0" borderId="0" xfId="1" applyFont="1"/>
    <xf numFmtId="165" fontId="0" fillId="0" borderId="0" xfId="1" applyFont="1" applyAlignment="1">
      <alignment horizontal="right" vertical="center"/>
    </xf>
    <xf numFmtId="165" fontId="0" fillId="2" borderId="1" xfId="1" applyFont="1" applyFill="1" applyBorder="1" applyAlignment="1">
      <alignment horizontal="right" vertical="center"/>
    </xf>
    <xf numFmtId="165" fontId="3" fillId="0" borderId="1" xfId="1" applyFont="1" applyFill="1" applyBorder="1" applyAlignment="1">
      <alignment horizontal="right" vertical="center"/>
    </xf>
    <xf numFmtId="0" fontId="3" fillId="0" borderId="1" xfId="0" applyFont="1" applyFill="1" applyBorder="1" applyAlignment="1">
      <alignment horizontal="center" vertical="center"/>
    </xf>
    <xf numFmtId="0" fontId="5" fillId="3" borderId="1" xfId="0" applyNumberFormat="1" applyFont="1" applyFill="1" applyBorder="1" applyAlignment="1" applyProtection="1">
      <alignment horizontal="center" vertical="center" wrapText="1"/>
    </xf>
    <xf numFmtId="165" fontId="0" fillId="0" borderId="0" xfId="0" applyNumberFormat="1"/>
    <xf numFmtId="0" fontId="0" fillId="0" borderId="0" xfId="0" applyAlignment="1">
      <alignment horizontal="center"/>
    </xf>
    <xf numFmtId="4" fontId="3" fillId="0" borderId="1" xfId="0" applyNumberFormat="1" applyFont="1" applyFill="1" applyBorder="1" applyAlignment="1">
      <alignment horizontal="center" vertical="center"/>
    </xf>
    <xf numFmtId="0" fontId="0" fillId="2" borderId="1" xfId="0" applyFill="1" applyBorder="1" applyAlignment="1">
      <alignment horizontal="center"/>
    </xf>
    <xf numFmtId="165" fontId="5" fillId="3" borderId="1" xfId="1" applyFont="1" applyFill="1" applyBorder="1" applyAlignment="1" applyProtection="1">
      <alignment horizontal="right" vertical="center" wrapText="1"/>
    </xf>
    <xf numFmtId="4" fontId="5" fillId="3" borderId="7" xfId="0" applyNumberFormat="1" applyFont="1" applyFill="1" applyBorder="1" applyAlignment="1" applyProtection="1">
      <alignment horizontal="center" vertical="center" wrapText="1"/>
    </xf>
    <xf numFmtId="0" fontId="4" fillId="0" borderId="6" xfId="0" applyFont="1" applyFill="1" applyBorder="1" applyAlignment="1">
      <alignment horizontal="center" vertical="center"/>
    </xf>
    <xf numFmtId="4" fontId="4" fillId="0" borderId="7" xfId="0" applyNumberFormat="1" applyFont="1" applyFill="1" applyBorder="1" applyAlignment="1">
      <alignment vertical="center"/>
    </xf>
    <xf numFmtId="0" fontId="0" fillId="2" borderId="6" xfId="0" applyFill="1" applyBorder="1"/>
    <xf numFmtId="4" fontId="1" fillId="2" borderId="7" xfId="0" applyNumberFormat="1" applyFont="1" applyFill="1" applyBorder="1"/>
    <xf numFmtId="0" fontId="6" fillId="2" borderId="8"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9" xfId="0" applyFont="1" applyFill="1" applyBorder="1" applyAlignment="1">
      <alignment horizontal="center" vertical="center"/>
    </xf>
    <xf numFmtId="166" fontId="1" fillId="2" borderId="7" xfId="0" applyNumberFormat="1" applyFont="1" applyFill="1" applyBorder="1"/>
    <xf numFmtId="0" fontId="12" fillId="3" borderId="6" xfId="0" applyNumberFormat="1" applyFont="1" applyFill="1" applyBorder="1" applyAlignment="1" applyProtection="1">
      <alignment horizontal="center" vertical="center" wrapText="1"/>
    </xf>
    <xf numFmtId="0" fontId="12" fillId="3" borderId="1" xfId="0" applyNumberFormat="1" applyFont="1" applyFill="1" applyBorder="1" applyAlignment="1" applyProtection="1">
      <alignment horizontal="center" vertical="center" wrapText="1"/>
    </xf>
    <xf numFmtId="0" fontId="3" fillId="0" borderId="1" xfId="0" applyFont="1" applyFill="1" applyBorder="1" applyAlignment="1">
      <alignment vertical="center" wrapText="1"/>
    </xf>
    <xf numFmtId="0" fontId="0" fillId="0" borderId="0" xfId="0" applyFont="1" applyFill="1"/>
    <xf numFmtId="165" fontId="8" fillId="0" borderId="0" xfId="1" applyFont="1" applyFill="1"/>
    <xf numFmtId="0" fontId="0" fillId="0" borderId="0" xfId="0" applyBorder="1"/>
    <xf numFmtId="165" fontId="0" fillId="0" borderId="0" xfId="1" applyFont="1" applyBorder="1" applyAlignment="1">
      <alignment horizontal="right" vertical="center"/>
    </xf>
    <xf numFmtId="0" fontId="0" fillId="0" borderId="0" xfId="0" applyBorder="1" applyAlignment="1">
      <alignment horizontal="center"/>
    </xf>
    <xf numFmtId="0" fontId="2" fillId="0" borderId="0" xfId="0" applyFont="1" applyFill="1" applyBorder="1" applyAlignment="1">
      <alignment horizontal="center" vertical="center"/>
    </xf>
    <xf numFmtId="0" fontId="3" fillId="0" borderId="1" xfId="0" applyFont="1" applyFill="1" applyBorder="1" applyAlignment="1">
      <alignment horizontal="left" vertical="center" wrapText="1" indent="1"/>
    </xf>
    <xf numFmtId="0" fontId="4" fillId="0" borderId="1" xfId="0" applyFont="1" applyFill="1" applyBorder="1" applyAlignment="1">
      <alignment vertical="center" wrapText="1"/>
    </xf>
    <xf numFmtId="0" fontId="4" fillId="0" borderId="1" xfId="0" applyFont="1" applyFill="1" applyBorder="1" applyAlignment="1">
      <alignment horizontal="left" vertical="center" wrapText="1"/>
    </xf>
    <xf numFmtId="49" fontId="12" fillId="3" borderId="6" xfId="0" applyNumberFormat="1" applyFont="1" applyFill="1" applyBorder="1" applyAlignment="1" applyProtection="1">
      <alignment horizontal="center" vertical="center" wrapText="1"/>
    </xf>
    <xf numFmtId="0" fontId="3" fillId="0" borderId="1" xfId="0" applyFont="1" applyFill="1" applyBorder="1" applyAlignment="1">
      <alignment horizontal="left" vertical="center" wrapText="1" indent="2"/>
    </xf>
    <xf numFmtId="0" fontId="3" fillId="0" borderId="6" xfId="0" applyFont="1" applyFill="1" applyBorder="1" applyAlignment="1">
      <alignment horizontal="left" vertical="center"/>
    </xf>
    <xf numFmtId="0" fontId="4" fillId="0" borderId="6" xfId="0" applyFont="1" applyFill="1" applyBorder="1" applyAlignment="1">
      <alignment horizontal="left" vertical="center"/>
    </xf>
    <xf numFmtId="0" fontId="4" fillId="0" borderId="1" xfId="0" applyFont="1" applyFill="1" applyBorder="1" applyAlignment="1">
      <alignment horizontal="center" vertical="center"/>
    </xf>
    <xf numFmtId="165" fontId="4" fillId="0" borderId="1" xfId="1" applyFont="1" applyFill="1" applyBorder="1" applyAlignment="1">
      <alignment horizontal="right" vertical="center"/>
    </xf>
    <xf numFmtId="4" fontId="4" fillId="0" borderId="1" xfId="0" applyNumberFormat="1" applyFont="1" applyFill="1" applyBorder="1" applyAlignment="1">
      <alignment horizontal="center" vertical="center"/>
    </xf>
    <xf numFmtId="0" fontId="1" fillId="0" borderId="0" xfId="0" applyFont="1" applyFill="1"/>
    <xf numFmtId="165" fontId="1" fillId="0" borderId="0" xfId="1" applyFont="1" applyFill="1"/>
    <xf numFmtId="4" fontId="3" fillId="0" borderId="7" xfId="0" applyNumberFormat="1" applyFont="1" applyFill="1" applyBorder="1" applyAlignment="1">
      <alignment vertical="center"/>
    </xf>
    <xf numFmtId="0" fontId="13" fillId="0" borderId="10" xfId="0" applyNumberFormat="1" applyFont="1" applyFill="1" applyBorder="1" applyAlignment="1" applyProtection="1">
      <alignment horizontal="left" vertical="top" wrapText="1" indent="2"/>
    </xf>
    <xf numFmtId="164" fontId="0" fillId="0" borderId="0" xfId="0" applyNumberFormat="1" applyFont="1" applyFill="1"/>
    <xf numFmtId="165" fontId="3" fillId="0" borderId="0" xfId="1" applyFont="1" applyFill="1" applyBorder="1" applyAlignment="1">
      <alignment horizontal="right" vertical="center"/>
    </xf>
    <xf numFmtId="4" fontId="3" fillId="0" borderId="11" xfId="0" applyNumberFormat="1" applyFont="1" applyFill="1" applyBorder="1" applyAlignment="1">
      <alignment horizontal="center" vertical="center"/>
    </xf>
    <xf numFmtId="165" fontId="0" fillId="0" borderId="0" xfId="0" applyNumberFormat="1" applyFont="1" applyFill="1"/>
    <xf numFmtId="165" fontId="0" fillId="0" borderId="0" xfId="1" applyFont="1" applyFill="1"/>
    <xf numFmtId="0" fontId="6" fillId="2" borderId="14" xfId="0" applyFont="1" applyFill="1" applyBorder="1" applyAlignment="1">
      <alignment horizontal="center" vertical="center"/>
    </xf>
    <xf numFmtId="0" fontId="4" fillId="0" borderId="13" xfId="0" applyFont="1" applyFill="1" applyBorder="1" applyAlignment="1">
      <alignment horizontal="center" vertical="center"/>
    </xf>
    <xf numFmtId="49" fontId="12" fillId="3" borderId="13" xfId="0" applyNumberFormat="1" applyFont="1" applyFill="1" applyBorder="1" applyAlignment="1" applyProtection="1">
      <alignment horizontal="center" vertical="center" wrapText="1"/>
    </xf>
    <xf numFmtId="0" fontId="1" fillId="0" borderId="0" xfId="0" applyFont="1" applyBorder="1" applyAlignment="1">
      <alignment vertical="center" wrapText="1"/>
    </xf>
    <xf numFmtId="0" fontId="0" fillId="0" borderId="0" xfId="0" applyAlignment="1">
      <alignment horizontal="center" vertical="center"/>
    </xf>
    <xf numFmtId="0" fontId="3" fillId="0" borderId="13" xfId="0" applyFont="1" applyFill="1" applyBorder="1" applyAlignment="1">
      <alignment horizontal="center" vertical="center"/>
    </xf>
    <xf numFmtId="0" fontId="0" fillId="2" borderId="13" xfId="0" applyFill="1" applyBorder="1" applyAlignment="1">
      <alignment horizontal="center" vertical="center"/>
    </xf>
    <xf numFmtId="0" fontId="0" fillId="0" borderId="0" xfId="0" applyBorder="1" applyAlignment="1">
      <alignment horizontal="center" vertical="center"/>
    </xf>
    <xf numFmtId="0" fontId="1" fillId="0" borderId="0" xfId="0" applyFont="1" applyBorder="1" applyAlignment="1">
      <alignment horizontal="left" vertical="center" wrapText="1"/>
    </xf>
    <xf numFmtId="0" fontId="11" fillId="2" borderId="6" xfId="0" applyFont="1" applyFill="1" applyBorder="1" applyAlignment="1">
      <alignment horizontal="right" vertical="center" wrapText="1"/>
    </xf>
    <xf numFmtId="0" fontId="11" fillId="2" borderId="13" xfId="0" applyFont="1" applyFill="1" applyBorder="1" applyAlignment="1">
      <alignment horizontal="right" vertical="center" wrapText="1"/>
    </xf>
    <xf numFmtId="0" fontId="11" fillId="2" borderId="1" xfId="0" applyFont="1" applyFill="1" applyBorder="1" applyAlignment="1">
      <alignment horizontal="right" vertical="center" wrapText="1"/>
    </xf>
    <xf numFmtId="0" fontId="6" fillId="0" borderId="6" xfId="0" applyFont="1" applyFill="1" applyBorder="1" applyAlignment="1">
      <alignment horizontal="left" vertical="center"/>
    </xf>
    <xf numFmtId="0" fontId="6" fillId="0" borderId="13" xfId="0" applyFont="1" applyFill="1" applyBorder="1" applyAlignment="1">
      <alignment horizontal="left" vertical="center"/>
    </xf>
    <xf numFmtId="0" fontId="6" fillId="0" borderId="1" xfId="0" applyFont="1" applyFill="1" applyBorder="1" applyAlignment="1">
      <alignment horizontal="left" vertical="center"/>
    </xf>
    <xf numFmtId="0" fontId="6" fillId="0" borderId="7" xfId="0" applyFont="1" applyFill="1" applyBorder="1" applyAlignment="1">
      <alignment horizontal="left" vertical="center"/>
    </xf>
    <xf numFmtId="0" fontId="7" fillId="0" borderId="3"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7" fillId="0" borderId="4" xfId="0" applyFont="1" applyFill="1" applyBorder="1" applyAlignment="1">
      <alignment horizontal="left" vertical="center" wrapText="1"/>
    </xf>
    <xf numFmtId="0" fontId="9" fillId="0" borderId="5" xfId="0" applyFont="1" applyFill="1" applyBorder="1" applyAlignment="1">
      <alignment horizontal="center" vertical="center"/>
    </xf>
    <xf numFmtId="0" fontId="9" fillId="0" borderId="7" xfId="0" applyFont="1" applyFill="1" applyBorder="1" applyAlignment="1">
      <alignment horizontal="center" vertical="center"/>
    </xf>
    <xf numFmtId="0" fontId="10" fillId="0" borderId="6" xfId="0" applyFont="1" applyFill="1" applyBorder="1" applyAlignment="1">
      <alignment horizontal="left" vertical="center"/>
    </xf>
    <xf numFmtId="0" fontId="10" fillId="0" borderId="13" xfId="0" applyFont="1" applyFill="1" applyBorder="1" applyAlignment="1">
      <alignment horizontal="left" vertical="center"/>
    </xf>
    <xf numFmtId="0" fontId="10" fillId="0" borderId="1" xfId="0" applyFont="1" applyFill="1" applyBorder="1" applyAlignment="1">
      <alignment horizontal="left" vertical="center"/>
    </xf>
    <xf numFmtId="0" fontId="5" fillId="2" borderId="6"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7" xfId="0" applyFont="1" applyFill="1" applyBorder="1" applyAlignment="1">
      <alignment horizontal="center" vertical="center"/>
    </xf>
    <xf numFmtId="9" fontId="0" fillId="2" borderId="1" xfId="2" applyFont="1" applyFill="1" applyBorder="1" applyAlignment="1">
      <alignment horizontal="right" vertical="center"/>
    </xf>
  </cellXfs>
  <cellStyles count="3">
    <cellStyle name="Normal" xfId="0" builtinId="0"/>
    <cellStyle name="Percentagem" xfId="2" builtinId="5"/>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11906</xdr:colOff>
      <xdr:row>1</xdr:row>
      <xdr:rowOff>369093</xdr:rowOff>
    </xdr:from>
    <xdr:to>
      <xdr:col>8</xdr:col>
      <xdr:colOff>393</xdr:colOff>
      <xdr:row>3</xdr:row>
      <xdr:rowOff>138793</xdr:rowOff>
    </xdr:to>
    <xdr:pic>
      <xdr:nvPicPr>
        <xdr:cNvPr id="4" name="Imagem 3">
          <a:extLst>
            <a:ext uri="{FF2B5EF4-FFF2-40B4-BE49-F238E27FC236}">
              <a16:creationId xmlns:a16="http://schemas.microsoft.com/office/drawing/2014/main" id="{22597161-9F29-4996-8A66-DFFB3A7F33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36531" y="452437"/>
          <a:ext cx="1109508" cy="406684"/>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197"/>
  <sheetViews>
    <sheetView tabSelected="1" view="pageBreakPreview" topLeftCell="A154" zoomScaleNormal="115" zoomScaleSheetLayoutView="100" workbookViewId="0">
      <selection activeCell="K164" sqref="K164"/>
    </sheetView>
  </sheetViews>
  <sheetFormatPr defaultColWidth="9.109375" defaultRowHeight="14.4" x14ac:dyDescent="0.3"/>
  <cols>
    <col min="1" max="1" width="2.88671875" customWidth="1"/>
    <col min="2" max="2" width="10.88671875" bestFit="1" customWidth="1"/>
    <col min="3" max="3" width="9.88671875" style="55" customWidth="1"/>
    <col min="4" max="4" width="64.33203125" customWidth="1"/>
    <col min="5" max="5" width="5" bestFit="1" customWidth="1"/>
    <col min="6" max="6" width="11.109375" style="4" bestFit="1" customWidth="1"/>
    <col min="7" max="7" width="10.88671875" style="10" bestFit="1" customWidth="1"/>
    <col min="8" max="8" width="16.88671875" bestFit="1" customWidth="1"/>
    <col min="9" max="9" width="4.33203125" customWidth="1"/>
    <col min="10" max="11" width="15.44140625" style="3" bestFit="1" customWidth="1"/>
    <col min="12" max="14" width="12.88671875" bestFit="1" customWidth="1"/>
    <col min="15" max="15" width="13.109375" bestFit="1" customWidth="1"/>
    <col min="16" max="16" width="11.88671875" bestFit="1" customWidth="1"/>
    <col min="18" max="18" width="11.88671875" bestFit="1" customWidth="1"/>
  </cols>
  <sheetData>
    <row r="1" spans="2:12" ht="6.75" customHeight="1" thickBot="1" x14ac:dyDescent="0.35"/>
    <row r="2" spans="2:12" ht="35.25" customHeight="1" x14ac:dyDescent="0.3">
      <c r="B2" s="67" t="s">
        <v>11</v>
      </c>
      <c r="C2" s="68"/>
      <c r="D2" s="69"/>
      <c r="E2" s="69"/>
      <c r="F2" s="69"/>
      <c r="G2" s="69"/>
      <c r="H2" s="70"/>
    </row>
    <row r="3" spans="2:12" x14ac:dyDescent="0.3">
      <c r="B3" s="72" t="s">
        <v>93</v>
      </c>
      <c r="C3" s="73"/>
      <c r="D3" s="74"/>
      <c r="E3" s="74"/>
      <c r="F3" s="74"/>
      <c r="G3" s="74"/>
      <c r="H3" s="71"/>
    </row>
    <row r="4" spans="2:12" x14ac:dyDescent="0.3">
      <c r="B4" s="72" t="s">
        <v>12</v>
      </c>
      <c r="C4" s="73"/>
      <c r="D4" s="74"/>
      <c r="E4" s="74"/>
      <c r="F4" s="74"/>
      <c r="G4" s="74"/>
      <c r="H4" s="71"/>
    </row>
    <row r="5" spans="2:12" x14ac:dyDescent="0.3">
      <c r="B5" s="72" t="s">
        <v>275</v>
      </c>
      <c r="C5" s="73"/>
      <c r="D5" s="74"/>
      <c r="E5" s="74"/>
      <c r="F5" s="74"/>
      <c r="G5" s="74"/>
      <c r="H5" s="71"/>
    </row>
    <row r="6" spans="2:12" x14ac:dyDescent="0.3">
      <c r="B6" s="75" t="s">
        <v>8</v>
      </c>
      <c r="C6" s="76"/>
      <c r="D6" s="77"/>
      <c r="E6" s="77"/>
      <c r="F6" s="77"/>
      <c r="G6" s="77"/>
      <c r="H6" s="71"/>
    </row>
    <row r="7" spans="2:12" x14ac:dyDescent="0.3">
      <c r="B7" s="60" t="s">
        <v>0</v>
      </c>
      <c r="C7" s="61"/>
      <c r="D7" s="62"/>
      <c r="E7" s="62"/>
      <c r="F7" s="62"/>
      <c r="G7" s="62"/>
      <c r="H7" s="22"/>
    </row>
    <row r="8" spans="2:12" x14ac:dyDescent="0.3">
      <c r="B8" s="63"/>
      <c r="C8" s="64"/>
      <c r="D8" s="65"/>
      <c r="E8" s="65"/>
      <c r="F8" s="65"/>
      <c r="G8" s="65"/>
      <c r="H8" s="66"/>
    </row>
    <row r="9" spans="2:12" x14ac:dyDescent="0.3">
      <c r="B9" s="19" t="s">
        <v>162</v>
      </c>
      <c r="C9" s="51" t="s">
        <v>163</v>
      </c>
      <c r="D9" s="20" t="s">
        <v>1</v>
      </c>
      <c r="E9" s="20" t="s">
        <v>2</v>
      </c>
      <c r="F9" s="20" t="s">
        <v>3</v>
      </c>
      <c r="G9" s="20" t="s">
        <v>4</v>
      </c>
      <c r="H9" s="21" t="s">
        <v>5</v>
      </c>
      <c r="L9" s="9"/>
    </row>
    <row r="10" spans="2:12" s="26" customFormat="1" x14ac:dyDescent="0.3">
      <c r="B10" s="15"/>
      <c r="C10" s="52"/>
      <c r="D10" s="25"/>
      <c r="E10" s="7"/>
      <c r="F10" s="6"/>
      <c r="G10" s="11"/>
      <c r="H10" s="16"/>
      <c r="J10" s="27"/>
      <c r="K10" s="27"/>
    </row>
    <row r="11" spans="2:12" x14ac:dyDescent="0.3">
      <c r="B11" s="35" t="s">
        <v>32</v>
      </c>
      <c r="C11" s="53" t="s">
        <v>164</v>
      </c>
      <c r="D11" s="24" t="s">
        <v>16</v>
      </c>
      <c r="E11" s="8"/>
      <c r="F11" s="13"/>
      <c r="G11" s="8"/>
      <c r="H11" s="14"/>
    </row>
    <row r="12" spans="2:12" s="26" customFormat="1" x14ac:dyDescent="0.3">
      <c r="B12" s="38" t="s">
        <v>18</v>
      </c>
      <c r="C12" s="52" t="s">
        <v>165</v>
      </c>
      <c r="D12" s="33" t="s">
        <v>17</v>
      </c>
      <c r="E12" s="7"/>
      <c r="F12" s="6"/>
      <c r="G12" s="11"/>
      <c r="H12" s="16"/>
      <c r="J12" s="27"/>
      <c r="K12" s="27"/>
    </row>
    <row r="13" spans="2:12" s="26" customFormat="1" ht="60" x14ac:dyDescent="0.3">
      <c r="B13" s="37" t="s">
        <v>19</v>
      </c>
      <c r="C13" s="56" t="s">
        <v>166</v>
      </c>
      <c r="D13" s="32" t="s">
        <v>159</v>
      </c>
      <c r="E13" s="7" t="s">
        <v>75</v>
      </c>
      <c r="F13" s="6">
        <v>1</v>
      </c>
      <c r="G13" s="11"/>
      <c r="H13" s="16">
        <f t="shared" ref="H13:H14" si="0">+F13*G13</f>
        <v>0</v>
      </c>
      <c r="J13" s="27"/>
      <c r="K13" s="27"/>
    </row>
    <row r="14" spans="2:12" s="26" customFormat="1" ht="24" x14ac:dyDescent="0.3">
      <c r="B14" s="37"/>
      <c r="C14" s="56" t="s">
        <v>167</v>
      </c>
      <c r="D14" s="32" t="s">
        <v>278</v>
      </c>
      <c r="E14" s="7" t="s">
        <v>15</v>
      </c>
      <c r="F14" s="6">
        <v>3600</v>
      </c>
      <c r="G14" s="11"/>
      <c r="H14" s="16">
        <f t="shared" si="0"/>
        <v>0</v>
      </c>
      <c r="J14" s="27"/>
      <c r="K14" s="27"/>
    </row>
    <row r="15" spans="2:12" s="26" customFormat="1" x14ac:dyDescent="0.3">
      <c r="B15" s="38" t="s">
        <v>22</v>
      </c>
      <c r="C15" s="52" t="s">
        <v>168</v>
      </c>
      <c r="D15" s="34" t="s">
        <v>23</v>
      </c>
      <c r="E15" s="7" t="s">
        <v>20</v>
      </c>
      <c r="F15" s="6"/>
      <c r="G15" s="11"/>
      <c r="H15" s="16"/>
      <c r="J15" s="27"/>
      <c r="K15" s="27"/>
    </row>
    <row r="16" spans="2:12" s="26" customFormat="1" x14ac:dyDescent="0.3">
      <c r="B16" s="37"/>
      <c r="C16" s="56" t="s">
        <v>169</v>
      </c>
      <c r="D16" s="32" t="s">
        <v>133</v>
      </c>
      <c r="E16" s="7" t="s">
        <v>21</v>
      </c>
      <c r="F16" s="6">
        <v>85241.2</v>
      </c>
      <c r="G16" s="11"/>
      <c r="H16" s="16">
        <f t="shared" ref="H16" si="1">+F16*G16</f>
        <v>0</v>
      </c>
      <c r="J16" s="27"/>
      <c r="K16" s="27"/>
    </row>
    <row r="17" spans="2:13" s="26" customFormat="1" x14ac:dyDescent="0.3">
      <c r="B17" s="37" t="s">
        <v>24</v>
      </c>
      <c r="C17" s="56" t="s">
        <v>171</v>
      </c>
      <c r="D17" s="32" t="s">
        <v>25</v>
      </c>
      <c r="E17" s="7" t="s">
        <v>20</v>
      </c>
      <c r="F17" s="6"/>
      <c r="G17" s="11"/>
      <c r="H17" s="16"/>
      <c r="J17" s="27"/>
      <c r="K17" s="27"/>
    </row>
    <row r="18" spans="2:13" s="26" customFormat="1" x14ac:dyDescent="0.3">
      <c r="B18" s="37" t="s">
        <v>26</v>
      </c>
      <c r="C18" s="56" t="s">
        <v>170</v>
      </c>
      <c r="D18" s="36" t="s">
        <v>279</v>
      </c>
      <c r="E18" s="7" t="s">
        <v>21</v>
      </c>
      <c r="F18" s="6">
        <f>85241.2*2/3</f>
        <v>56827.466666666667</v>
      </c>
      <c r="G18" s="48"/>
      <c r="H18" s="16">
        <f>+F18*G18</f>
        <v>0</v>
      </c>
      <c r="J18" s="27"/>
      <c r="K18" s="27"/>
    </row>
    <row r="19" spans="2:13" s="26" customFormat="1" ht="24" x14ac:dyDescent="0.3">
      <c r="B19" s="37"/>
      <c r="C19" s="56" t="s">
        <v>172</v>
      </c>
      <c r="D19" s="32" t="s">
        <v>145</v>
      </c>
      <c r="E19" s="7"/>
      <c r="F19" s="6"/>
      <c r="G19" s="11"/>
      <c r="H19" s="16"/>
      <c r="J19" s="27"/>
      <c r="K19" s="27"/>
    </row>
    <row r="20" spans="2:13" s="26" customFormat="1" x14ac:dyDescent="0.3">
      <c r="B20" s="37"/>
      <c r="C20" s="56" t="s">
        <v>173</v>
      </c>
      <c r="D20" s="36" t="s">
        <v>279</v>
      </c>
      <c r="E20" s="7" t="s">
        <v>21</v>
      </c>
      <c r="F20" s="6">
        <f>85241.2*1/3</f>
        <v>28413.733333333334</v>
      </c>
      <c r="G20" s="11"/>
      <c r="H20" s="16">
        <f>+F20*G20</f>
        <v>0</v>
      </c>
      <c r="J20" s="27"/>
      <c r="K20" s="27"/>
    </row>
    <row r="21" spans="2:13" s="26" customFormat="1" x14ac:dyDescent="0.3">
      <c r="B21" s="38" t="s">
        <v>27</v>
      </c>
      <c r="C21" s="52" t="s">
        <v>174</v>
      </c>
      <c r="D21" s="34" t="s">
        <v>28</v>
      </c>
      <c r="E21" s="7" t="s">
        <v>20</v>
      </c>
      <c r="F21" s="6"/>
      <c r="G21" s="11"/>
      <c r="H21" s="16"/>
      <c r="J21" s="27"/>
      <c r="K21" s="27"/>
    </row>
    <row r="22" spans="2:13" s="26" customFormat="1" ht="36" x14ac:dyDescent="0.3">
      <c r="B22" s="37" t="s">
        <v>29</v>
      </c>
      <c r="C22" s="56" t="s">
        <v>175</v>
      </c>
      <c r="D22" s="32" t="s">
        <v>280</v>
      </c>
      <c r="E22" s="7" t="s">
        <v>20</v>
      </c>
      <c r="F22" s="6"/>
      <c r="G22" s="11"/>
      <c r="H22" s="16"/>
      <c r="J22" s="27"/>
      <c r="K22" s="27"/>
    </row>
    <row r="23" spans="2:13" s="26" customFormat="1" x14ac:dyDescent="0.3">
      <c r="B23" s="37" t="s">
        <v>30</v>
      </c>
      <c r="C23" s="56" t="s">
        <v>176</v>
      </c>
      <c r="D23" s="36" t="s">
        <v>281</v>
      </c>
      <c r="E23" s="7" t="s">
        <v>21</v>
      </c>
      <c r="F23" s="6">
        <f>103294.7-F18</f>
        <v>46467.23333333333</v>
      </c>
      <c r="G23" s="11"/>
      <c r="H23" s="16">
        <f t="shared" ref="H23" si="2">+F23*G23</f>
        <v>0</v>
      </c>
      <c r="J23" s="27"/>
      <c r="K23" s="27"/>
    </row>
    <row r="24" spans="2:13" s="26" customFormat="1" ht="25.5" customHeight="1" x14ac:dyDescent="0.3">
      <c r="B24" s="38" t="s">
        <v>89</v>
      </c>
      <c r="C24" s="52" t="s">
        <v>178</v>
      </c>
      <c r="D24" s="34" t="s">
        <v>282</v>
      </c>
      <c r="E24" s="7" t="s">
        <v>20</v>
      </c>
      <c r="F24" s="6"/>
      <c r="G24" s="11"/>
      <c r="H24" s="16"/>
      <c r="J24" s="27"/>
      <c r="K24" s="27"/>
    </row>
    <row r="25" spans="2:13" s="26" customFormat="1" x14ac:dyDescent="0.3">
      <c r="B25" s="37" t="s">
        <v>90</v>
      </c>
      <c r="C25" s="56" t="s">
        <v>177</v>
      </c>
      <c r="D25" s="32" t="s">
        <v>91</v>
      </c>
      <c r="E25" s="7" t="s">
        <v>20</v>
      </c>
      <c r="F25" s="6"/>
      <c r="G25" s="11"/>
      <c r="H25" s="16"/>
      <c r="J25" s="27"/>
      <c r="K25" s="27"/>
    </row>
    <row r="26" spans="2:13" s="26" customFormat="1" x14ac:dyDescent="0.3">
      <c r="B26" s="37" t="s">
        <v>92</v>
      </c>
      <c r="C26" s="56" t="s">
        <v>180</v>
      </c>
      <c r="D26" s="36" t="s">
        <v>143</v>
      </c>
      <c r="E26" s="7" t="s">
        <v>6</v>
      </c>
      <c r="F26" s="6">
        <v>72004.72</v>
      </c>
      <c r="G26" s="11"/>
      <c r="H26" s="16">
        <f>+F26*G26</f>
        <v>0</v>
      </c>
      <c r="J26" s="27"/>
      <c r="K26" s="27"/>
    </row>
    <row r="27" spans="2:13" s="26" customFormat="1" x14ac:dyDescent="0.3">
      <c r="B27" s="38" t="s">
        <v>98</v>
      </c>
      <c r="C27" s="52" t="s">
        <v>179</v>
      </c>
      <c r="D27" s="34" t="s">
        <v>99</v>
      </c>
      <c r="E27" s="7" t="s">
        <v>20</v>
      </c>
      <c r="F27" s="6"/>
      <c r="G27" s="11"/>
      <c r="H27" s="16"/>
      <c r="J27" s="27"/>
      <c r="K27" s="27"/>
    </row>
    <row r="28" spans="2:13" s="26" customFormat="1" ht="60" x14ac:dyDescent="0.3">
      <c r="B28" s="37"/>
      <c r="C28" s="56" t="s">
        <v>181</v>
      </c>
      <c r="D28" s="32" t="s">
        <v>283</v>
      </c>
      <c r="E28" s="7" t="s">
        <v>75</v>
      </c>
      <c r="F28" s="6">
        <v>1</v>
      </c>
      <c r="G28" s="11"/>
      <c r="H28" s="16">
        <f>+F28*G28</f>
        <v>0</v>
      </c>
      <c r="J28" s="27"/>
      <c r="K28" s="27"/>
    </row>
    <row r="29" spans="2:13" s="26" customFormat="1" x14ac:dyDescent="0.3">
      <c r="B29" s="37"/>
      <c r="C29" s="56"/>
      <c r="D29" s="32"/>
      <c r="E29" s="7"/>
      <c r="F29" s="6"/>
      <c r="G29" s="11"/>
      <c r="H29" s="16"/>
      <c r="J29" s="27"/>
      <c r="K29" s="27"/>
    </row>
    <row r="30" spans="2:13" x14ac:dyDescent="0.3">
      <c r="B30" s="23" t="s">
        <v>54</v>
      </c>
      <c r="C30" s="53" t="s">
        <v>182</v>
      </c>
      <c r="D30" s="24" t="s">
        <v>13</v>
      </c>
      <c r="E30" s="8"/>
      <c r="F30" s="13"/>
      <c r="G30" s="8"/>
      <c r="H30" s="14"/>
    </row>
    <row r="31" spans="2:13" s="26" customFormat="1" ht="48" x14ac:dyDescent="0.3">
      <c r="B31" s="38" t="s">
        <v>83</v>
      </c>
      <c r="C31" s="52" t="s">
        <v>183</v>
      </c>
      <c r="D31" s="34" t="s">
        <v>84</v>
      </c>
      <c r="E31" s="7" t="s">
        <v>20</v>
      </c>
      <c r="F31" s="6"/>
      <c r="G31" s="11"/>
      <c r="H31" s="16"/>
      <c r="J31" s="27"/>
      <c r="K31" s="27"/>
    </row>
    <row r="32" spans="2:13" s="26" customFormat="1" x14ac:dyDescent="0.3">
      <c r="B32" s="37" t="s">
        <v>85</v>
      </c>
      <c r="C32" s="56" t="s">
        <v>184</v>
      </c>
      <c r="D32" s="32" t="s">
        <v>86</v>
      </c>
      <c r="E32" s="7" t="s">
        <v>20</v>
      </c>
      <c r="F32" s="6"/>
      <c r="G32" s="11"/>
      <c r="H32" s="16"/>
      <c r="J32" s="27"/>
      <c r="K32" s="27"/>
      <c r="M32" s="49"/>
    </row>
    <row r="33" spans="2:18" s="26" customFormat="1" x14ac:dyDescent="0.3">
      <c r="B33" s="37" t="s">
        <v>87</v>
      </c>
      <c r="C33" s="56" t="s">
        <v>185</v>
      </c>
      <c r="D33" s="36" t="s">
        <v>127</v>
      </c>
      <c r="E33" s="7" t="s">
        <v>15</v>
      </c>
      <c r="F33" s="6">
        <v>12118.98</v>
      </c>
      <c r="G33" s="11"/>
      <c r="H33" s="16">
        <f t="shared" ref="H33:H35" si="3">+F33*G33</f>
        <v>0</v>
      </c>
      <c r="J33" s="27"/>
    </row>
    <row r="34" spans="2:18" s="26" customFormat="1" x14ac:dyDescent="0.3">
      <c r="B34" s="37" t="s">
        <v>88</v>
      </c>
      <c r="C34" s="56" t="s">
        <v>186</v>
      </c>
      <c r="D34" s="36" t="s">
        <v>128</v>
      </c>
      <c r="E34" s="7" t="s">
        <v>15</v>
      </c>
      <c r="F34" s="6">
        <v>13785.84</v>
      </c>
      <c r="G34" s="11"/>
      <c r="H34" s="16">
        <f t="shared" si="3"/>
        <v>0</v>
      </c>
      <c r="J34" s="27"/>
      <c r="K34" s="27"/>
      <c r="M34" s="49"/>
    </row>
    <row r="35" spans="2:18" s="26" customFormat="1" ht="24" x14ac:dyDescent="0.3">
      <c r="B35" s="37"/>
      <c r="C35" s="56" t="s">
        <v>187</v>
      </c>
      <c r="D35" s="36" t="s">
        <v>144</v>
      </c>
      <c r="E35" s="7" t="s">
        <v>15</v>
      </c>
      <c r="F35" s="6">
        <v>10215.120000000001</v>
      </c>
      <c r="G35" s="11"/>
      <c r="H35" s="16">
        <f t="shared" si="3"/>
        <v>0</v>
      </c>
      <c r="J35" s="27"/>
      <c r="K35" s="50"/>
      <c r="M35" s="49"/>
    </row>
    <row r="36" spans="2:18" s="26" customFormat="1" x14ac:dyDescent="0.3">
      <c r="B36" s="37"/>
      <c r="C36" s="56" t="s">
        <v>188</v>
      </c>
      <c r="D36" s="32" t="s">
        <v>132</v>
      </c>
      <c r="E36" s="7"/>
      <c r="F36" s="6"/>
      <c r="G36" s="11"/>
      <c r="H36" s="16"/>
      <c r="J36" s="27"/>
      <c r="K36" s="27"/>
    </row>
    <row r="37" spans="2:18" s="26" customFormat="1" x14ac:dyDescent="0.3">
      <c r="B37" s="37"/>
      <c r="C37" s="56" t="s">
        <v>189</v>
      </c>
      <c r="D37" s="36" t="s">
        <v>284</v>
      </c>
      <c r="E37" s="7" t="s">
        <v>15</v>
      </c>
      <c r="F37" s="6">
        <v>411.61</v>
      </c>
      <c r="G37" s="11"/>
      <c r="H37" s="16">
        <f t="shared" ref="H37:H46" si="4">+F37*G37</f>
        <v>0</v>
      </c>
      <c r="J37" s="27"/>
      <c r="K37" s="27"/>
      <c r="M37" s="49"/>
    </row>
    <row r="38" spans="2:18" s="26" customFormat="1" x14ac:dyDescent="0.3">
      <c r="B38" s="37"/>
      <c r="C38" s="56" t="s">
        <v>190</v>
      </c>
      <c r="D38" s="36" t="s">
        <v>285</v>
      </c>
      <c r="E38" s="7" t="s">
        <v>15</v>
      </c>
      <c r="F38" s="6">
        <v>28.79</v>
      </c>
      <c r="G38" s="11"/>
      <c r="H38" s="16">
        <f t="shared" si="4"/>
        <v>0</v>
      </c>
      <c r="J38" s="27"/>
      <c r="K38" s="27"/>
    </row>
    <row r="39" spans="2:18" s="26" customFormat="1" x14ac:dyDescent="0.3">
      <c r="B39" s="37"/>
      <c r="C39" s="56" t="s">
        <v>191</v>
      </c>
      <c r="D39" s="36" t="s">
        <v>286</v>
      </c>
      <c r="E39" s="7" t="s">
        <v>15</v>
      </c>
      <c r="F39" s="6">
        <v>56.18</v>
      </c>
      <c r="G39" s="11"/>
      <c r="H39" s="16">
        <f t="shared" si="4"/>
        <v>0</v>
      </c>
      <c r="J39" s="27"/>
      <c r="K39" s="27"/>
    </row>
    <row r="40" spans="2:18" s="26" customFormat="1" ht="24" x14ac:dyDescent="0.3">
      <c r="B40" s="37"/>
      <c r="C40" s="56" t="s">
        <v>192</v>
      </c>
      <c r="D40" s="36" t="s">
        <v>287</v>
      </c>
      <c r="E40" s="7" t="s">
        <v>15</v>
      </c>
      <c r="F40" s="6">
        <v>113.64</v>
      </c>
      <c r="G40" s="11"/>
      <c r="H40" s="16">
        <f t="shared" si="4"/>
        <v>0</v>
      </c>
      <c r="J40" s="27"/>
      <c r="K40" s="27"/>
    </row>
    <row r="41" spans="2:18" s="26" customFormat="1" ht="24" x14ac:dyDescent="0.3">
      <c r="B41" s="37"/>
      <c r="C41" s="56" t="s">
        <v>193</v>
      </c>
      <c r="D41" s="36" t="s">
        <v>288</v>
      </c>
      <c r="E41" s="7" t="s">
        <v>9</v>
      </c>
      <c r="F41" s="6">
        <v>20</v>
      </c>
      <c r="G41" s="11"/>
      <c r="H41" s="16">
        <f t="shared" si="4"/>
        <v>0</v>
      </c>
      <c r="J41" s="27"/>
      <c r="K41" s="27"/>
    </row>
    <row r="42" spans="2:18" s="26" customFormat="1" ht="24" x14ac:dyDescent="0.3">
      <c r="B42" s="37"/>
      <c r="C42" s="56" t="s">
        <v>194</v>
      </c>
      <c r="D42" s="36" t="s">
        <v>289</v>
      </c>
      <c r="E42" s="7" t="s">
        <v>9</v>
      </c>
      <c r="F42" s="6">
        <v>2</v>
      </c>
      <c r="G42" s="11"/>
      <c r="H42" s="16">
        <f t="shared" si="4"/>
        <v>0</v>
      </c>
      <c r="J42" s="27"/>
      <c r="K42" s="27"/>
      <c r="N42" s="49"/>
    </row>
    <row r="43" spans="2:18" s="26" customFormat="1" ht="24" x14ac:dyDescent="0.3">
      <c r="B43" s="37"/>
      <c r="C43" s="56" t="s">
        <v>195</v>
      </c>
      <c r="D43" s="36" t="s">
        <v>290</v>
      </c>
      <c r="E43" s="7" t="s">
        <v>9</v>
      </c>
      <c r="F43" s="6">
        <v>4</v>
      </c>
      <c r="G43" s="11"/>
      <c r="H43" s="16">
        <f t="shared" si="4"/>
        <v>0</v>
      </c>
      <c r="J43" s="27"/>
      <c r="K43" s="27"/>
      <c r="N43" s="49"/>
    </row>
    <row r="44" spans="2:18" s="26" customFormat="1" ht="24" x14ac:dyDescent="0.3">
      <c r="B44" s="37"/>
      <c r="C44" s="56" t="s">
        <v>196</v>
      </c>
      <c r="D44" s="36" t="s">
        <v>291</v>
      </c>
      <c r="E44" s="7" t="s">
        <v>9</v>
      </c>
      <c r="F44" s="6">
        <v>8</v>
      </c>
      <c r="G44" s="11"/>
      <c r="H44" s="16">
        <f t="shared" si="4"/>
        <v>0</v>
      </c>
      <c r="J44" s="27"/>
      <c r="K44" s="27"/>
      <c r="P44" s="49"/>
    </row>
    <row r="45" spans="2:18" s="26" customFormat="1" x14ac:dyDescent="0.3">
      <c r="B45" s="37"/>
      <c r="C45" s="56" t="s">
        <v>197</v>
      </c>
      <c r="D45" s="36" t="s">
        <v>142</v>
      </c>
      <c r="E45" s="7" t="s">
        <v>9</v>
      </c>
      <c r="F45" s="6">
        <v>34</v>
      </c>
      <c r="G45" s="11"/>
      <c r="H45" s="16">
        <f t="shared" si="4"/>
        <v>0</v>
      </c>
      <c r="J45" s="27"/>
      <c r="K45" s="27"/>
      <c r="N45" s="49"/>
      <c r="P45" s="49"/>
      <c r="R45" s="49"/>
    </row>
    <row r="46" spans="2:18" s="26" customFormat="1" x14ac:dyDescent="0.3">
      <c r="B46" s="37"/>
      <c r="C46" s="56" t="s">
        <v>198</v>
      </c>
      <c r="D46" s="36" t="s">
        <v>141</v>
      </c>
      <c r="E46" s="7" t="s">
        <v>15</v>
      </c>
      <c r="F46" s="6">
        <v>518.47</v>
      </c>
      <c r="G46" s="11"/>
      <c r="H46" s="16">
        <f t="shared" si="4"/>
        <v>0</v>
      </c>
      <c r="J46" s="27"/>
      <c r="K46" s="27"/>
      <c r="P46" s="49"/>
    </row>
    <row r="47" spans="2:18" s="26" customFormat="1" x14ac:dyDescent="0.3">
      <c r="B47" s="37"/>
      <c r="C47" s="56"/>
      <c r="D47" s="36"/>
      <c r="E47" s="7"/>
      <c r="F47" s="6"/>
      <c r="G47" s="11"/>
      <c r="H47" s="16"/>
      <c r="J47" s="27"/>
      <c r="K47" s="27"/>
      <c r="N47" s="49"/>
      <c r="P47" s="49"/>
    </row>
    <row r="48" spans="2:18" x14ac:dyDescent="0.3">
      <c r="B48" s="35" t="s">
        <v>31</v>
      </c>
      <c r="C48" s="53" t="s">
        <v>200</v>
      </c>
      <c r="D48" s="24" t="s">
        <v>14</v>
      </c>
      <c r="E48" s="8"/>
      <c r="F48" s="13"/>
      <c r="G48" s="8"/>
      <c r="H48" s="14"/>
      <c r="R48" s="9"/>
    </row>
    <row r="49" spans="2:12" s="26" customFormat="1" x14ac:dyDescent="0.3">
      <c r="B49" s="38" t="s">
        <v>49</v>
      </c>
      <c r="C49" s="52" t="s">
        <v>199</v>
      </c>
      <c r="D49" s="34" t="s">
        <v>50</v>
      </c>
      <c r="E49" s="7" t="s">
        <v>20</v>
      </c>
      <c r="F49" s="6"/>
      <c r="G49" s="11"/>
      <c r="H49" s="16"/>
      <c r="J49" s="27"/>
      <c r="K49" s="27"/>
    </row>
    <row r="50" spans="2:12" s="26" customFormat="1" ht="15" x14ac:dyDescent="0.3">
      <c r="B50" s="38" t="s">
        <v>293</v>
      </c>
      <c r="C50" s="52" t="s">
        <v>201</v>
      </c>
      <c r="D50" s="32" t="s">
        <v>292</v>
      </c>
      <c r="E50" s="7" t="s">
        <v>44</v>
      </c>
      <c r="F50" s="6">
        <v>298147</v>
      </c>
      <c r="G50" s="11"/>
      <c r="H50" s="16">
        <f t="shared" ref="H50" si="5">+F50*G50</f>
        <v>0</v>
      </c>
      <c r="J50" s="27"/>
      <c r="K50" s="27"/>
    </row>
    <row r="51" spans="2:12" s="26" customFormat="1" x14ac:dyDescent="0.3">
      <c r="B51" s="38" t="s">
        <v>76</v>
      </c>
      <c r="C51" s="52" t="s">
        <v>203</v>
      </c>
      <c r="D51" s="34" t="s">
        <v>77</v>
      </c>
      <c r="E51" s="7" t="s">
        <v>20</v>
      </c>
      <c r="F51" s="6"/>
      <c r="G51" s="11"/>
      <c r="H51" s="16"/>
      <c r="J51" s="27"/>
      <c r="K51" s="27"/>
    </row>
    <row r="52" spans="2:12" s="26" customFormat="1" x14ac:dyDescent="0.3">
      <c r="B52" s="37" t="s">
        <v>130</v>
      </c>
      <c r="C52" s="56" t="s">
        <v>207</v>
      </c>
      <c r="D52" s="32" t="s">
        <v>131</v>
      </c>
      <c r="E52" s="7" t="s">
        <v>20</v>
      </c>
      <c r="F52" s="6"/>
      <c r="G52" s="11"/>
      <c r="H52" s="16"/>
      <c r="J52" s="27"/>
      <c r="K52" s="27"/>
    </row>
    <row r="53" spans="2:12" s="26" customFormat="1" ht="24" x14ac:dyDescent="0.3">
      <c r="B53" s="37"/>
      <c r="C53" s="56" t="s">
        <v>208</v>
      </c>
      <c r="D53" s="36" t="s">
        <v>153</v>
      </c>
      <c r="E53" s="7" t="s">
        <v>21</v>
      </c>
      <c r="F53" s="6">
        <v>44721.98</v>
      </c>
      <c r="G53" s="11"/>
      <c r="H53" s="16">
        <f>+F53*G53</f>
        <v>0</v>
      </c>
      <c r="J53" s="27"/>
      <c r="K53" s="27"/>
    </row>
    <row r="54" spans="2:12" s="26" customFormat="1" x14ac:dyDescent="0.3">
      <c r="B54" s="37" t="s">
        <v>78</v>
      </c>
      <c r="C54" s="56" t="s">
        <v>202</v>
      </c>
      <c r="D54" s="32" t="s">
        <v>80</v>
      </c>
      <c r="E54" s="7" t="s">
        <v>20</v>
      </c>
      <c r="F54" s="6"/>
      <c r="G54" s="11"/>
      <c r="H54" s="16"/>
      <c r="J54" s="27"/>
      <c r="K54" s="27"/>
    </row>
    <row r="55" spans="2:12" s="26" customFormat="1" ht="24" x14ac:dyDescent="0.3">
      <c r="B55" s="37"/>
      <c r="C55" s="56" t="s">
        <v>209</v>
      </c>
      <c r="D55" s="36" t="s">
        <v>146</v>
      </c>
      <c r="E55" s="7" t="s">
        <v>21</v>
      </c>
      <c r="F55" s="6">
        <v>25477.01</v>
      </c>
      <c r="G55" s="11"/>
      <c r="H55" s="16">
        <f t="shared" ref="H55" si="6">+F55*G55</f>
        <v>0</v>
      </c>
      <c r="J55" s="27"/>
      <c r="K55" s="27"/>
    </row>
    <row r="56" spans="2:12" s="26" customFormat="1" ht="60" x14ac:dyDescent="0.3">
      <c r="B56" s="37"/>
      <c r="C56" s="56" t="s">
        <v>294</v>
      </c>
      <c r="D56" s="36" t="s">
        <v>148</v>
      </c>
      <c r="E56" s="7" t="s">
        <v>21</v>
      </c>
      <c r="F56" s="6">
        <v>59629.3</v>
      </c>
      <c r="G56" s="11"/>
      <c r="H56" s="16">
        <f t="shared" ref="H56" si="7">+F56*G56</f>
        <v>0</v>
      </c>
      <c r="J56" s="27"/>
      <c r="K56" s="27"/>
    </row>
    <row r="57" spans="2:12" s="26" customFormat="1" ht="24" x14ac:dyDescent="0.3">
      <c r="B57" s="37"/>
      <c r="C57" s="56" t="s">
        <v>295</v>
      </c>
      <c r="D57" s="36" t="s">
        <v>147</v>
      </c>
      <c r="E57" s="7" t="s">
        <v>21</v>
      </c>
      <c r="F57" s="6">
        <v>59629.3</v>
      </c>
      <c r="G57" s="11"/>
      <c r="H57" s="16">
        <f t="shared" ref="H57" si="8">+F57*G57</f>
        <v>0</v>
      </c>
      <c r="J57" s="27"/>
      <c r="K57" s="27"/>
    </row>
    <row r="58" spans="2:12" s="26" customFormat="1" x14ac:dyDescent="0.3">
      <c r="B58" s="37" t="s">
        <v>78</v>
      </c>
      <c r="C58" s="56" t="s">
        <v>296</v>
      </c>
      <c r="D58" s="32" t="s">
        <v>81</v>
      </c>
      <c r="E58" s="7" t="s">
        <v>20</v>
      </c>
      <c r="F58" s="6"/>
      <c r="G58" s="11"/>
      <c r="H58" s="44"/>
      <c r="J58" s="27"/>
      <c r="K58" s="27"/>
    </row>
    <row r="59" spans="2:12" s="26" customFormat="1" ht="24" x14ac:dyDescent="0.3">
      <c r="B59" s="37" t="s">
        <v>79</v>
      </c>
      <c r="C59" s="56" t="s">
        <v>297</v>
      </c>
      <c r="D59" s="36" t="s">
        <v>308</v>
      </c>
      <c r="E59" s="7" t="s">
        <v>21</v>
      </c>
      <c r="F59" s="6">
        <v>7184</v>
      </c>
      <c r="G59" s="11"/>
      <c r="H59" s="16">
        <f t="shared" ref="H59" si="9">+F59*G59</f>
        <v>0</v>
      </c>
      <c r="J59" s="27"/>
      <c r="K59" s="27"/>
    </row>
    <row r="60" spans="2:12" s="26" customFormat="1" x14ac:dyDescent="0.3">
      <c r="B60" s="38" t="s">
        <v>33</v>
      </c>
      <c r="C60" s="52" t="s">
        <v>204</v>
      </c>
      <c r="D60" s="34" t="s">
        <v>34</v>
      </c>
      <c r="E60" s="7" t="s">
        <v>20</v>
      </c>
      <c r="F60" s="6"/>
      <c r="G60" s="11"/>
      <c r="H60" s="16"/>
      <c r="J60" s="27"/>
      <c r="K60" s="27"/>
    </row>
    <row r="61" spans="2:12" s="26" customFormat="1" x14ac:dyDescent="0.3">
      <c r="B61" s="37" t="s">
        <v>35</v>
      </c>
      <c r="C61" s="56" t="s">
        <v>210</v>
      </c>
      <c r="D61" s="32" t="s">
        <v>82</v>
      </c>
      <c r="E61" s="7" t="s">
        <v>20</v>
      </c>
      <c r="F61" s="6"/>
      <c r="G61" s="11"/>
      <c r="H61" s="44"/>
      <c r="J61" s="27"/>
      <c r="K61" s="27"/>
    </row>
    <row r="62" spans="2:12" s="26" customFormat="1" ht="15" x14ac:dyDescent="0.3">
      <c r="B62" s="37" t="s">
        <v>36</v>
      </c>
      <c r="C62" s="56" t="s">
        <v>211</v>
      </c>
      <c r="D62" s="36" t="s">
        <v>37</v>
      </c>
      <c r="E62" s="7" t="s">
        <v>44</v>
      </c>
      <c r="F62" s="6">
        <v>198439.4</v>
      </c>
      <c r="G62" s="11"/>
      <c r="H62" s="16">
        <f t="shared" ref="H62:H63" si="10">+F62*G62</f>
        <v>0</v>
      </c>
      <c r="J62" s="27"/>
      <c r="K62" s="27"/>
    </row>
    <row r="63" spans="2:12" s="26" customFormat="1" ht="15" x14ac:dyDescent="0.3">
      <c r="B63" s="37"/>
      <c r="C63" s="56" t="s">
        <v>298</v>
      </c>
      <c r="D63" s="45" t="s">
        <v>38</v>
      </c>
      <c r="E63" s="7" t="s">
        <v>44</v>
      </c>
      <c r="F63" s="6">
        <v>75507.22</v>
      </c>
      <c r="G63" s="11"/>
      <c r="H63" s="16">
        <f t="shared" si="10"/>
        <v>0</v>
      </c>
      <c r="J63" s="27"/>
      <c r="K63" s="27"/>
    </row>
    <row r="64" spans="2:12" s="26" customFormat="1" x14ac:dyDescent="0.3">
      <c r="B64" s="37" t="s">
        <v>35</v>
      </c>
      <c r="C64" s="56" t="s">
        <v>299</v>
      </c>
      <c r="D64" s="32" t="s">
        <v>48</v>
      </c>
      <c r="E64" s="7" t="s">
        <v>20</v>
      </c>
      <c r="F64" s="6"/>
      <c r="G64" s="11"/>
      <c r="H64" s="16"/>
      <c r="J64" s="27"/>
      <c r="K64" s="27"/>
      <c r="L64" s="46"/>
    </row>
    <row r="65" spans="2:12" s="26" customFormat="1" ht="15" x14ac:dyDescent="0.3">
      <c r="B65" s="37" t="s">
        <v>36</v>
      </c>
      <c r="C65" s="56" t="s">
        <v>300</v>
      </c>
      <c r="D65" s="36" t="s">
        <v>149</v>
      </c>
      <c r="E65" s="7" t="s">
        <v>44</v>
      </c>
      <c r="F65" s="6">
        <v>42253.21</v>
      </c>
      <c r="G65" s="11"/>
      <c r="H65" s="16">
        <f t="shared" ref="H65" si="11">+F65*G65</f>
        <v>0</v>
      </c>
      <c r="J65" s="27"/>
      <c r="K65" s="27"/>
    </row>
    <row r="66" spans="2:12" s="26" customFormat="1" x14ac:dyDescent="0.3">
      <c r="B66" s="38" t="s">
        <v>254</v>
      </c>
      <c r="C66" s="52" t="s">
        <v>205</v>
      </c>
      <c r="D66" s="34" t="s">
        <v>255</v>
      </c>
      <c r="E66" s="7" t="s">
        <v>20</v>
      </c>
      <c r="F66" s="6"/>
      <c r="G66" s="11"/>
      <c r="H66" s="16"/>
      <c r="J66" s="27"/>
      <c r="K66" s="27"/>
    </row>
    <row r="67" spans="2:12" s="26" customFormat="1" x14ac:dyDescent="0.3">
      <c r="B67" s="37" t="s">
        <v>256</v>
      </c>
      <c r="C67" s="56" t="s">
        <v>212</v>
      </c>
      <c r="D67" s="32" t="s">
        <v>257</v>
      </c>
      <c r="E67" s="7" t="s">
        <v>20</v>
      </c>
      <c r="F67" s="6"/>
      <c r="G67" s="11"/>
      <c r="H67" s="16"/>
      <c r="J67" s="27"/>
      <c r="K67" s="27"/>
    </row>
    <row r="68" spans="2:12" s="26" customFormat="1" ht="24" x14ac:dyDescent="0.3">
      <c r="B68" s="37"/>
      <c r="C68" s="56" t="s">
        <v>213</v>
      </c>
      <c r="D68" s="36" t="s">
        <v>258</v>
      </c>
      <c r="E68" s="7" t="s">
        <v>44</v>
      </c>
      <c r="F68" s="6">
        <v>53979.939999999995</v>
      </c>
      <c r="G68" s="11"/>
      <c r="H68" s="16">
        <f>G68*F68</f>
        <v>0</v>
      </c>
      <c r="J68" s="27"/>
      <c r="K68" s="27"/>
    </row>
    <row r="69" spans="2:12" s="26" customFormat="1" x14ac:dyDescent="0.3">
      <c r="B69" s="38" t="s">
        <v>39</v>
      </c>
      <c r="C69" s="52" t="s">
        <v>206</v>
      </c>
      <c r="D69" s="34" t="s">
        <v>40</v>
      </c>
      <c r="E69" s="7" t="s">
        <v>20</v>
      </c>
      <c r="F69" s="6"/>
      <c r="G69" s="11"/>
      <c r="H69" s="16"/>
      <c r="J69" s="27"/>
      <c r="K69" s="27"/>
    </row>
    <row r="70" spans="2:12" s="26" customFormat="1" x14ac:dyDescent="0.3">
      <c r="B70" s="37" t="s">
        <v>41</v>
      </c>
      <c r="C70" s="56" t="s">
        <v>214</v>
      </c>
      <c r="D70" s="32" t="s">
        <v>42</v>
      </c>
      <c r="E70" s="7" t="s">
        <v>20</v>
      </c>
      <c r="F70" s="6"/>
      <c r="G70" s="11"/>
      <c r="H70" s="16"/>
      <c r="J70" s="27"/>
      <c r="K70" s="27"/>
    </row>
    <row r="71" spans="2:12" s="26" customFormat="1" ht="15" x14ac:dyDescent="0.3">
      <c r="B71" s="37" t="s">
        <v>43</v>
      </c>
      <c r="C71" s="56" t="s">
        <v>259</v>
      </c>
      <c r="D71" s="36" t="s">
        <v>94</v>
      </c>
      <c r="E71" s="7" t="s">
        <v>44</v>
      </c>
      <c r="F71" s="6">
        <v>273946.62</v>
      </c>
      <c r="G71" s="11"/>
      <c r="H71" s="16">
        <f t="shared" ref="H71:H72" si="12">+F71*G71</f>
        <v>0</v>
      </c>
      <c r="J71" s="27"/>
      <c r="K71" s="27"/>
      <c r="L71" s="46"/>
    </row>
    <row r="72" spans="2:12" s="26" customFormat="1" ht="15" x14ac:dyDescent="0.3">
      <c r="B72" s="37" t="s">
        <v>95</v>
      </c>
      <c r="C72" s="56" t="s">
        <v>301</v>
      </c>
      <c r="D72" s="36" t="s">
        <v>96</v>
      </c>
      <c r="E72" s="7" t="s">
        <v>44</v>
      </c>
      <c r="F72" s="6">
        <v>42253.21</v>
      </c>
      <c r="G72" s="11"/>
      <c r="H72" s="16">
        <f t="shared" si="12"/>
        <v>0</v>
      </c>
      <c r="J72" s="27"/>
      <c r="K72" s="27"/>
    </row>
    <row r="73" spans="2:12" s="26" customFormat="1" x14ac:dyDescent="0.3">
      <c r="B73" s="37" t="s">
        <v>45</v>
      </c>
      <c r="C73" s="56" t="s">
        <v>260</v>
      </c>
      <c r="D73" s="32" t="s">
        <v>46</v>
      </c>
      <c r="E73" s="7" t="s">
        <v>20</v>
      </c>
      <c r="F73" s="6"/>
      <c r="G73" s="11"/>
      <c r="H73" s="16"/>
      <c r="J73" s="27"/>
      <c r="K73" s="27"/>
    </row>
    <row r="74" spans="2:12" s="26" customFormat="1" x14ac:dyDescent="0.3">
      <c r="B74" s="37" t="s">
        <v>47</v>
      </c>
      <c r="C74" s="56" t="s">
        <v>261</v>
      </c>
      <c r="D74" s="36" t="s">
        <v>94</v>
      </c>
      <c r="E74" s="7" t="s">
        <v>6</v>
      </c>
      <c r="F74" s="6">
        <v>273946.62</v>
      </c>
      <c r="G74" s="11"/>
      <c r="H74" s="16">
        <f t="shared" ref="H74:H75" si="13">+F74*G74</f>
        <v>0</v>
      </c>
      <c r="J74" s="27"/>
      <c r="K74" s="27"/>
    </row>
    <row r="75" spans="2:12" s="26" customFormat="1" x14ac:dyDescent="0.3">
      <c r="B75" s="37" t="s">
        <v>97</v>
      </c>
      <c r="C75" s="56" t="s">
        <v>302</v>
      </c>
      <c r="D75" s="36" t="s">
        <v>96</v>
      </c>
      <c r="E75" s="7" t="s">
        <v>6</v>
      </c>
      <c r="F75" s="6">
        <v>42253.21</v>
      </c>
      <c r="G75" s="11"/>
      <c r="H75" s="16">
        <f t="shared" si="13"/>
        <v>0</v>
      </c>
      <c r="J75" s="27"/>
      <c r="K75" s="27"/>
    </row>
    <row r="76" spans="2:12" s="26" customFormat="1" x14ac:dyDescent="0.3">
      <c r="B76" s="38" t="s">
        <v>49</v>
      </c>
      <c r="C76" s="52" t="s">
        <v>262</v>
      </c>
      <c r="D76" s="34" t="s">
        <v>50</v>
      </c>
      <c r="E76" s="7" t="s">
        <v>20</v>
      </c>
      <c r="F76" s="6"/>
      <c r="G76" s="11"/>
      <c r="H76" s="16"/>
      <c r="J76" s="27"/>
      <c r="K76" s="27"/>
    </row>
    <row r="77" spans="2:12" s="26" customFormat="1" ht="24" x14ac:dyDescent="0.3">
      <c r="B77" s="37" t="s">
        <v>51</v>
      </c>
      <c r="C77" s="56" t="s">
        <v>263</v>
      </c>
      <c r="D77" s="32" t="s">
        <v>52</v>
      </c>
      <c r="E77" s="7" t="s">
        <v>20</v>
      </c>
      <c r="F77" s="6"/>
      <c r="G77" s="11"/>
      <c r="H77" s="16"/>
      <c r="J77" s="27"/>
      <c r="K77" s="27"/>
    </row>
    <row r="78" spans="2:12" s="26" customFormat="1" ht="24" x14ac:dyDescent="0.3">
      <c r="B78" s="37" t="s">
        <v>53</v>
      </c>
      <c r="C78" s="56" t="s">
        <v>303</v>
      </c>
      <c r="D78" s="36" t="s">
        <v>150</v>
      </c>
      <c r="E78" s="7" t="s">
        <v>6</v>
      </c>
      <c r="F78" s="6">
        <v>219095.19</v>
      </c>
      <c r="G78" s="11"/>
      <c r="H78" s="16">
        <f>+F78*G78</f>
        <v>0</v>
      </c>
      <c r="J78" s="27"/>
      <c r="K78" s="27"/>
    </row>
    <row r="79" spans="2:12" s="26" customFormat="1" ht="24" x14ac:dyDescent="0.3">
      <c r="B79" s="37"/>
      <c r="C79" s="56" t="s">
        <v>304</v>
      </c>
      <c r="D79" s="32" t="s">
        <v>151</v>
      </c>
      <c r="E79" s="7" t="s">
        <v>20</v>
      </c>
      <c r="F79" s="6"/>
      <c r="G79" s="11"/>
      <c r="H79" s="16"/>
      <c r="J79" s="27"/>
      <c r="K79" s="27"/>
    </row>
    <row r="80" spans="2:12" s="26" customFormat="1" x14ac:dyDescent="0.3">
      <c r="B80" s="37"/>
      <c r="C80" s="56" t="s">
        <v>305</v>
      </c>
      <c r="D80" s="36" t="s">
        <v>152</v>
      </c>
      <c r="E80" s="7" t="s">
        <v>6</v>
      </c>
      <c r="F80" s="6">
        <v>87638.080000000002</v>
      </c>
      <c r="G80" s="11"/>
      <c r="H80" s="16">
        <f>+F80*G80</f>
        <v>0</v>
      </c>
      <c r="J80" s="27"/>
      <c r="K80" s="27"/>
    </row>
    <row r="81" spans="2:12" s="26" customFormat="1" x14ac:dyDescent="0.3">
      <c r="B81" s="38"/>
      <c r="C81" s="52" t="s">
        <v>306</v>
      </c>
      <c r="D81" s="34" t="s">
        <v>274</v>
      </c>
      <c r="E81" s="7" t="s">
        <v>20</v>
      </c>
      <c r="F81" s="6"/>
      <c r="G81" s="11"/>
      <c r="H81" s="16"/>
      <c r="J81" s="27"/>
      <c r="K81" s="27"/>
    </row>
    <row r="82" spans="2:12" s="26" customFormat="1" x14ac:dyDescent="0.3">
      <c r="B82" s="37"/>
      <c r="C82" s="56" t="s">
        <v>307</v>
      </c>
      <c r="D82" s="36" t="s">
        <v>129</v>
      </c>
      <c r="E82" s="7" t="s">
        <v>15</v>
      </c>
      <c r="F82" s="6">
        <v>816.78</v>
      </c>
      <c r="G82" s="11"/>
      <c r="H82" s="16">
        <f t="shared" ref="H82" si="14">+F82*G82</f>
        <v>0</v>
      </c>
      <c r="J82" s="27"/>
      <c r="K82" s="27"/>
    </row>
    <row r="83" spans="2:12" s="26" customFormat="1" x14ac:dyDescent="0.3">
      <c r="B83" s="37"/>
      <c r="C83" s="56"/>
      <c r="D83" s="36"/>
      <c r="E83" s="7"/>
      <c r="F83" s="6"/>
      <c r="G83" s="11"/>
      <c r="H83" s="16"/>
      <c r="J83" s="27"/>
      <c r="K83" s="27"/>
    </row>
    <row r="84" spans="2:12" x14ac:dyDescent="0.3">
      <c r="B84" s="35" t="s">
        <v>66</v>
      </c>
      <c r="C84" s="53" t="s">
        <v>215</v>
      </c>
      <c r="D84" s="24" t="s">
        <v>55</v>
      </c>
      <c r="E84" s="8"/>
      <c r="F84" s="13"/>
      <c r="G84" s="8"/>
      <c r="H84" s="14"/>
    </row>
    <row r="85" spans="2:12" s="26" customFormat="1" x14ac:dyDescent="0.3">
      <c r="B85" s="38" t="s">
        <v>56</v>
      </c>
      <c r="C85" s="52" t="s">
        <v>216</v>
      </c>
      <c r="D85" s="34" t="s">
        <v>57</v>
      </c>
      <c r="E85" s="7" t="s">
        <v>20</v>
      </c>
      <c r="F85" s="6"/>
      <c r="G85" s="11"/>
      <c r="H85" s="16"/>
      <c r="J85" s="27"/>
      <c r="K85" s="27"/>
    </row>
    <row r="86" spans="2:12" s="26" customFormat="1" ht="24" x14ac:dyDescent="0.3">
      <c r="B86" s="37" t="s">
        <v>58</v>
      </c>
      <c r="C86" s="56" t="s">
        <v>217</v>
      </c>
      <c r="D86" s="32" t="s">
        <v>59</v>
      </c>
      <c r="E86" s="7" t="s">
        <v>20</v>
      </c>
      <c r="F86" s="6"/>
      <c r="G86" s="11"/>
      <c r="H86" s="16"/>
      <c r="J86" s="27"/>
      <c r="K86" s="27"/>
    </row>
    <row r="87" spans="2:12" s="26" customFormat="1" x14ac:dyDescent="0.3">
      <c r="B87" s="37" t="s">
        <v>60</v>
      </c>
      <c r="C87" s="56" t="s">
        <v>218</v>
      </c>
      <c r="D87" s="36" t="s">
        <v>61</v>
      </c>
      <c r="E87" s="7" t="s">
        <v>9</v>
      </c>
      <c r="F87" s="6">
        <v>57</v>
      </c>
      <c r="G87" s="11"/>
      <c r="H87" s="16">
        <f t="shared" ref="H87:H89" si="15">+F87*G87</f>
        <v>0</v>
      </c>
      <c r="J87" s="27"/>
      <c r="K87" s="27"/>
    </row>
    <row r="88" spans="2:12" s="26" customFormat="1" x14ac:dyDescent="0.3">
      <c r="B88" s="37" t="s">
        <v>62</v>
      </c>
      <c r="C88" s="56" t="s">
        <v>219</v>
      </c>
      <c r="D88" s="36" t="s">
        <v>63</v>
      </c>
      <c r="E88" s="7" t="s">
        <v>9</v>
      </c>
      <c r="F88" s="6">
        <v>99</v>
      </c>
      <c r="G88" s="11"/>
      <c r="H88" s="16">
        <f t="shared" si="15"/>
        <v>0</v>
      </c>
      <c r="J88" s="27"/>
      <c r="K88" s="27"/>
    </row>
    <row r="89" spans="2:12" s="26" customFormat="1" x14ac:dyDescent="0.3">
      <c r="B89" s="37" t="s">
        <v>64</v>
      </c>
      <c r="C89" s="56" t="s">
        <v>220</v>
      </c>
      <c r="D89" s="36" t="s">
        <v>65</v>
      </c>
      <c r="E89" s="7" t="s">
        <v>9</v>
      </c>
      <c r="F89" s="6">
        <v>4</v>
      </c>
      <c r="G89" s="11"/>
      <c r="H89" s="16">
        <f t="shared" si="15"/>
        <v>0</v>
      </c>
      <c r="J89" s="27"/>
      <c r="K89" s="27"/>
    </row>
    <row r="90" spans="2:12" s="26" customFormat="1" x14ac:dyDescent="0.3">
      <c r="B90" s="38" t="s">
        <v>100</v>
      </c>
      <c r="C90" s="52" t="s">
        <v>221</v>
      </c>
      <c r="D90" s="34" t="s">
        <v>101</v>
      </c>
      <c r="E90" s="7" t="s">
        <v>20</v>
      </c>
      <c r="F90" s="6"/>
      <c r="G90" s="11"/>
      <c r="H90" s="16"/>
      <c r="J90" s="27"/>
      <c r="K90" s="27"/>
    </row>
    <row r="91" spans="2:12" s="26" customFormat="1" x14ac:dyDescent="0.3">
      <c r="B91" s="37" t="s">
        <v>109</v>
      </c>
      <c r="C91" s="56" t="s">
        <v>222</v>
      </c>
      <c r="D91" s="32" t="s">
        <v>110</v>
      </c>
      <c r="E91" s="7" t="s">
        <v>20</v>
      </c>
      <c r="F91" s="6"/>
      <c r="G91" s="11"/>
      <c r="H91" s="16"/>
      <c r="J91" s="27"/>
      <c r="K91" s="27"/>
    </row>
    <row r="92" spans="2:12" s="26" customFormat="1" x14ac:dyDescent="0.3">
      <c r="B92" s="37"/>
      <c r="C92" s="56" t="s">
        <v>223</v>
      </c>
      <c r="D92" s="36" t="s">
        <v>154</v>
      </c>
      <c r="E92" s="7" t="s">
        <v>15</v>
      </c>
      <c r="F92" s="6">
        <v>28170.81</v>
      </c>
      <c r="G92" s="11"/>
      <c r="H92" s="16">
        <f>+F92*G92</f>
        <v>0</v>
      </c>
      <c r="J92" s="27"/>
      <c r="K92" s="27"/>
    </row>
    <row r="93" spans="2:12" s="26" customFormat="1" x14ac:dyDescent="0.3">
      <c r="B93" s="37" t="s">
        <v>111</v>
      </c>
      <c r="C93" s="56" t="s">
        <v>224</v>
      </c>
      <c r="D93" s="36" t="s">
        <v>155</v>
      </c>
      <c r="E93" s="7" t="s">
        <v>15</v>
      </c>
      <c r="F93" s="6">
        <v>57443</v>
      </c>
      <c r="G93" s="11"/>
      <c r="H93" s="16">
        <f>+F93*G93</f>
        <v>0</v>
      </c>
      <c r="J93" s="27"/>
      <c r="K93" s="27"/>
    </row>
    <row r="94" spans="2:12" s="26" customFormat="1" ht="26.25" customHeight="1" x14ac:dyDescent="0.3">
      <c r="B94" s="37"/>
      <c r="C94" s="56" t="s">
        <v>225</v>
      </c>
      <c r="D94" s="36" t="s">
        <v>309</v>
      </c>
      <c r="E94" s="7" t="s">
        <v>15</v>
      </c>
      <c r="F94" s="6">
        <f>28787.81+197</f>
        <v>28984.81</v>
      </c>
      <c r="G94" s="11"/>
      <c r="H94" s="16">
        <f>+F94*G94</f>
        <v>0</v>
      </c>
      <c r="J94" s="27"/>
      <c r="K94" s="27"/>
    </row>
    <row r="95" spans="2:12" s="26" customFormat="1" ht="31.5" customHeight="1" x14ac:dyDescent="0.3">
      <c r="B95" s="37"/>
      <c r="C95" s="56" t="s">
        <v>226</v>
      </c>
      <c r="D95" s="36" t="s">
        <v>160</v>
      </c>
      <c r="E95" s="7" t="s">
        <v>125</v>
      </c>
      <c r="F95" s="6">
        <v>14085.22</v>
      </c>
      <c r="G95" s="11"/>
      <c r="H95" s="16">
        <f>+F95*G95</f>
        <v>0</v>
      </c>
      <c r="J95" s="27"/>
      <c r="K95" s="27"/>
      <c r="L95" s="49"/>
    </row>
    <row r="96" spans="2:12" s="26" customFormat="1" ht="24" x14ac:dyDescent="0.3">
      <c r="B96" s="37"/>
      <c r="C96" s="56" t="s">
        <v>227</v>
      </c>
      <c r="D96" s="36" t="s">
        <v>158</v>
      </c>
      <c r="E96" s="7" t="s">
        <v>15</v>
      </c>
      <c r="F96" s="6">
        <f>393.45/2</f>
        <v>196.72499999999999</v>
      </c>
      <c r="G96" s="11"/>
      <c r="H96" s="16"/>
      <c r="J96" s="27"/>
      <c r="K96" s="27"/>
    </row>
    <row r="97" spans="2:11" s="26" customFormat="1" x14ac:dyDescent="0.3">
      <c r="B97" s="38" t="s">
        <v>112</v>
      </c>
      <c r="C97" s="52" t="s">
        <v>228</v>
      </c>
      <c r="D97" s="34" t="s">
        <v>113</v>
      </c>
      <c r="E97" s="7" t="s">
        <v>20</v>
      </c>
      <c r="F97" s="6"/>
      <c r="G97" s="11"/>
      <c r="H97" s="16"/>
      <c r="J97" s="27"/>
      <c r="K97" s="27"/>
    </row>
    <row r="98" spans="2:11" s="26" customFormat="1" x14ac:dyDescent="0.3">
      <c r="B98" s="37" t="s">
        <v>114</v>
      </c>
      <c r="C98" s="56" t="s">
        <v>233</v>
      </c>
      <c r="D98" s="32" t="s">
        <v>134</v>
      </c>
      <c r="E98" s="7" t="s">
        <v>9</v>
      </c>
      <c r="F98" s="6">
        <v>25</v>
      </c>
      <c r="G98" s="11"/>
      <c r="H98" s="16">
        <f>+F98*G98</f>
        <v>0</v>
      </c>
      <c r="J98" s="27"/>
      <c r="K98" s="27"/>
    </row>
    <row r="99" spans="2:11" s="26" customFormat="1" x14ac:dyDescent="0.3">
      <c r="B99" s="37" t="s">
        <v>135</v>
      </c>
      <c r="C99" s="56" t="s">
        <v>234</v>
      </c>
      <c r="D99" s="32" t="s">
        <v>136</v>
      </c>
      <c r="E99" s="7"/>
      <c r="F99" s="6"/>
      <c r="G99" s="11"/>
      <c r="H99" s="16"/>
      <c r="J99" s="27"/>
      <c r="K99" s="27"/>
    </row>
    <row r="100" spans="2:11" s="26" customFormat="1" x14ac:dyDescent="0.3">
      <c r="B100" s="37" t="s">
        <v>137</v>
      </c>
      <c r="C100" s="56" t="s">
        <v>235</v>
      </c>
      <c r="D100" s="36" t="s">
        <v>138</v>
      </c>
      <c r="E100" s="7" t="s">
        <v>9</v>
      </c>
      <c r="F100" s="6">
        <v>40</v>
      </c>
      <c r="G100" s="11"/>
      <c r="H100" s="16">
        <f t="shared" ref="H100:H101" si="16">+F100*G100</f>
        <v>0</v>
      </c>
      <c r="J100" s="27"/>
      <c r="K100" s="27"/>
    </row>
    <row r="101" spans="2:11" s="26" customFormat="1" x14ac:dyDescent="0.3">
      <c r="B101" s="37"/>
      <c r="C101" s="56" t="s">
        <v>236</v>
      </c>
      <c r="D101" s="36" t="s">
        <v>139</v>
      </c>
      <c r="E101" s="7"/>
      <c r="F101" s="47">
        <v>20</v>
      </c>
      <c r="G101" s="11"/>
      <c r="H101" s="16">
        <f t="shared" si="16"/>
        <v>0</v>
      </c>
      <c r="J101" s="27"/>
      <c r="K101" s="27"/>
    </row>
    <row r="102" spans="2:11" s="26" customFormat="1" x14ac:dyDescent="0.3">
      <c r="B102" s="37"/>
      <c r="C102" s="56" t="s">
        <v>237</v>
      </c>
      <c r="D102" s="36" t="s">
        <v>126</v>
      </c>
      <c r="E102" s="7" t="s">
        <v>9</v>
      </c>
      <c r="F102" s="6">
        <v>20</v>
      </c>
      <c r="G102" s="11"/>
      <c r="H102" s="16">
        <f>+F102*G102</f>
        <v>0</v>
      </c>
      <c r="J102" s="27"/>
      <c r="K102" s="27"/>
    </row>
    <row r="103" spans="2:11" s="26" customFormat="1" ht="24" x14ac:dyDescent="0.3">
      <c r="B103" s="38" t="s">
        <v>102</v>
      </c>
      <c r="C103" s="52" t="s">
        <v>229</v>
      </c>
      <c r="D103" s="34" t="s">
        <v>313</v>
      </c>
      <c r="E103" s="7" t="s">
        <v>20</v>
      </c>
      <c r="F103" s="6"/>
      <c r="G103" s="11"/>
      <c r="H103" s="16"/>
      <c r="J103" s="27"/>
      <c r="K103" s="27"/>
    </row>
    <row r="104" spans="2:11" s="26" customFormat="1" x14ac:dyDescent="0.3">
      <c r="B104" s="37" t="s">
        <v>105</v>
      </c>
      <c r="C104" s="56" t="s">
        <v>238</v>
      </c>
      <c r="D104" s="32" t="s">
        <v>106</v>
      </c>
      <c r="E104" s="7" t="s">
        <v>20</v>
      </c>
      <c r="F104" s="6"/>
      <c r="G104" s="11"/>
      <c r="H104" s="16"/>
      <c r="J104" s="27"/>
      <c r="K104" s="27"/>
    </row>
    <row r="105" spans="2:11" s="26" customFormat="1" x14ac:dyDescent="0.3">
      <c r="B105" s="37" t="s">
        <v>107</v>
      </c>
      <c r="C105" s="56" t="s">
        <v>239</v>
      </c>
      <c r="D105" s="36" t="s">
        <v>108</v>
      </c>
      <c r="E105" s="7" t="s">
        <v>9</v>
      </c>
      <c r="F105" s="6">
        <v>2820</v>
      </c>
      <c r="G105" s="11"/>
      <c r="H105" s="16">
        <f>+F105*G105</f>
        <v>0</v>
      </c>
      <c r="J105" s="27"/>
      <c r="K105" s="27"/>
    </row>
    <row r="106" spans="2:11" s="26" customFormat="1" x14ac:dyDescent="0.3">
      <c r="B106" s="38" t="s">
        <v>103</v>
      </c>
      <c r="C106" s="52" t="s">
        <v>230</v>
      </c>
      <c r="D106" s="34" t="s">
        <v>104</v>
      </c>
      <c r="E106" s="7" t="s">
        <v>20</v>
      </c>
      <c r="F106" s="6"/>
      <c r="G106" s="11"/>
      <c r="H106" s="16"/>
      <c r="J106" s="27"/>
      <c r="K106" s="27"/>
    </row>
    <row r="107" spans="2:11" s="26" customFormat="1" x14ac:dyDescent="0.3">
      <c r="B107" s="37" t="s">
        <v>115</v>
      </c>
      <c r="C107" s="56" t="s">
        <v>240</v>
      </c>
      <c r="D107" s="32" t="s">
        <v>116</v>
      </c>
      <c r="E107" s="7" t="s">
        <v>20</v>
      </c>
      <c r="F107" s="6"/>
      <c r="G107" s="11"/>
      <c r="H107" s="16"/>
      <c r="J107" s="27"/>
      <c r="K107" s="27"/>
    </row>
    <row r="108" spans="2:11" s="26" customFormat="1" x14ac:dyDescent="0.3">
      <c r="B108" s="37" t="s">
        <v>117</v>
      </c>
      <c r="C108" s="56" t="s">
        <v>241</v>
      </c>
      <c r="D108" s="36" t="s">
        <v>118</v>
      </c>
      <c r="E108" s="7" t="s">
        <v>15</v>
      </c>
      <c r="F108" s="6">
        <v>19096.900000000001</v>
      </c>
      <c r="G108" s="11"/>
      <c r="H108" s="16">
        <f>+F108*G108</f>
        <v>0</v>
      </c>
      <c r="J108" s="27"/>
      <c r="K108" s="27"/>
    </row>
    <row r="109" spans="2:11" s="26" customFormat="1" x14ac:dyDescent="0.3">
      <c r="B109" s="38" t="s">
        <v>119</v>
      </c>
      <c r="C109" s="52" t="s">
        <v>231</v>
      </c>
      <c r="D109" s="34" t="s">
        <v>120</v>
      </c>
      <c r="E109" s="7" t="s">
        <v>20</v>
      </c>
      <c r="F109" s="6"/>
      <c r="G109" s="11"/>
      <c r="H109" s="16"/>
      <c r="J109" s="27"/>
      <c r="K109" s="27"/>
    </row>
    <row r="110" spans="2:11" s="26" customFormat="1" ht="24" x14ac:dyDescent="0.3">
      <c r="B110" s="37"/>
      <c r="C110" s="56" t="s">
        <v>242</v>
      </c>
      <c r="D110" s="32" t="s">
        <v>161</v>
      </c>
      <c r="E110" s="7" t="s">
        <v>75</v>
      </c>
      <c r="F110" s="6">
        <v>1</v>
      </c>
      <c r="G110" s="11"/>
      <c r="H110" s="16">
        <f>+F110*G110</f>
        <v>0</v>
      </c>
      <c r="J110" s="27"/>
      <c r="K110" s="27"/>
    </row>
    <row r="111" spans="2:11" s="26" customFormat="1" x14ac:dyDescent="0.3">
      <c r="B111" s="38" t="s">
        <v>121</v>
      </c>
      <c r="C111" s="52" t="s">
        <v>232</v>
      </c>
      <c r="D111" s="34" t="s">
        <v>122</v>
      </c>
      <c r="E111" s="7" t="s">
        <v>20</v>
      </c>
      <c r="F111" s="6"/>
      <c r="G111" s="11"/>
      <c r="H111" s="16"/>
      <c r="J111" s="27"/>
      <c r="K111" s="27"/>
    </row>
    <row r="112" spans="2:11" s="26" customFormat="1" ht="36" x14ac:dyDescent="0.3">
      <c r="B112" s="37" t="s">
        <v>123</v>
      </c>
      <c r="C112" s="56" t="s">
        <v>243</v>
      </c>
      <c r="D112" s="32" t="s">
        <v>124</v>
      </c>
      <c r="E112" s="7" t="s">
        <v>75</v>
      </c>
      <c r="F112" s="6">
        <v>1</v>
      </c>
      <c r="G112" s="11"/>
      <c r="H112" s="16">
        <f>+F112*G112</f>
        <v>0</v>
      </c>
      <c r="J112" s="27"/>
      <c r="K112" s="27"/>
    </row>
    <row r="113" spans="2:11" s="26" customFormat="1" x14ac:dyDescent="0.3">
      <c r="B113" s="37"/>
      <c r="C113" s="52" t="s">
        <v>244</v>
      </c>
      <c r="D113" s="34" t="s">
        <v>140</v>
      </c>
      <c r="E113" s="7" t="s">
        <v>9</v>
      </c>
      <c r="F113" s="6">
        <v>10</v>
      </c>
      <c r="G113" s="11"/>
      <c r="H113" s="16">
        <f>+F113*G113</f>
        <v>0</v>
      </c>
      <c r="J113" s="27"/>
      <c r="K113" s="27"/>
    </row>
    <row r="114" spans="2:11" s="26" customFormat="1" x14ac:dyDescent="0.3">
      <c r="B114" s="37"/>
      <c r="C114" s="52"/>
      <c r="D114" s="34"/>
      <c r="E114" s="7"/>
      <c r="F114" s="6"/>
      <c r="G114" s="11"/>
      <c r="H114" s="16"/>
      <c r="J114" s="27"/>
      <c r="K114" s="27"/>
    </row>
    <row r="115" spans="2:11" s="26" customFormat="1" x14ac:dyDescent="0.3">
      <c r="B115" s="35"/>
      <c r="C115" s="53" t="s">
        <v>245</v>
      </c>
      <c r="D115" s="24" t="s">
        <v>327</v>
      </c>
      <c r="E115" s="8"/>
      <c r="F115" s="13"/>
      <c r="G115" s="8"/>
      <c r="H115" s="14"/>
      <c r="J115" s="27"/>
      <c r="K115" s="27"/>
    </row>
    <row r="116" spans="2:11" s="26" customFormat="1" x14ac:dyDescent="0.3">
      <c r="B116" s="38"/>
      <c r="C116" s="52" t="s">
        <v>246</v>
      </c>
      <c r="D116" s="34" t="s">
        <v>335</v>
      </c>
      <c r="E116" s="39"/>
      <c r="F116" s="6"/>
      <c r="G116" s="41"/>
      <c r="H116" s="16"/>
      <c r="J116" s="27"/>
      <c r="K116" s="27"/>
    </row>
    <row r="117" spans="2:11" s="26" customFormat="1" ht="36" x14ac:dyDescent="0.3">
      <c r="B117" s="37"/>
      <c r="C117" s="56" t="s">
        <v>349</v>
      </c>
      <c r="D117" s="32" t="s">
        <v>389</v>
      </c>
      <c r="E117" s="39"/>
      <c r="F117" s="6"/>
      <c r="G117" s="41"/>
      <c r="H117" s="16"/>
      <c r="J117" s="27"/>
      <c r="K117" s="27"/>
    </row>
    <row r="118" spans="2:11" s="26" customFormat="1" x14ac:dyDescent="0.3">
      <c r="B118" s="38"/>
      <c r="C118" s="56" t="s">
        <v>350</v>
      </c>
      <c r="D118" s="36" t="s">
        <v>328</v>
      </c>
      <c r="E118" s="7" t="s">
        <v>15</v>
      </c>
      <c r="F118" s="6">
        <v>11789.4</v>
      </c>
      <c r="G118" s="41"/>
      <c r="H118" s="16">
        <f t="shared" ref="H118" si="17">+F118*G118</f>
        <v>0</v>
      </c>
      <c r="J118" s="27"/>
      <c r="K118" s="27"/>
    </row>
    <row r="119" spans="2:11" s="26" customFormat="1" x14ac:dyDescent="0.3">
      <c r="B119" s="38"/>
      <c r="C119" s="56" t="s">
        <v>351</v>
      </c>
      <c r="D119" s="36" t="s">
        <v>329</v>
      </c>
      <c r="E119" s="7" t="s">
        <v>15</v>
      </c>
      <c r="F119" s="6">
        <v>5554.92</v>
      </c>
      <c r="G119" s="11"/>
      <c r="H119" s="16">
        <f t="shared" ref="H119:H146" si="18">+F119*G119</f>
        <v>0</v>
      </c>
      <c r="J119" s="27"/>
      <c r="K119" s="27"/>
    </row>
    <row r="120" spans="2:11" s="26" customFormat="1" x14ac:dyDescent="0.3">
      <c r="B120" s="38"/>
      <c r="C120" s="52" t="s">
        <v>247</v>
      </c>
      <c r="D120" s="34" t="s">
        <v>334</v>
      </c>
      <c r="E120" s="39"/>
      <c r="F120" s="6"/>
      <c r="G120" s="11"/>
      <c r="H120" s="16"/>
      <c r="J120" s="27"/>
      <c r="K120" s="27"/>
    </row>
    <row r="121" spans="2:11" s="26" customFormat="1" ht="36" x14ac:dyDescent="0.3">
      <c r="B121" s="38"/>
      <c r="C121" s="56" t="s">
        <v>352</v>
      </c>
      <c r="D121" s="32" t="s">
        <v>390</v>
      </c>
      <c r="E121" s="7" t="s">
        <v>9</v>
      </c>
      <c r="F121" s="6">
        <v>11</v>
      </c>
      <c r="G121" s="11"/>
      <c r="H121" s="16">
        <f t="shared" si="18"/>
        <v>0</v>
      </c>
      <c r="J121" s="27"/>
      <c r="K121" s="27"/>
    </row>
    <row r="122" spans="2:11" s="26" customFormat="1" x14ac:dyDescent="0.3">
      <c r="B122" s="38"/>
      <c r="C122" s="52" t="s">
        <v>252</v>
      </c>
      <c r="D122" s="34" t="s">
        <v>333</v>
      </c>
      <c r="E122" s="39"/>
      <c r="F122" s="6"/>
      <c r="G122" s="11"/>
      <c r="H122" s="16"/>
      <c r="J122" s="27"/>
      <c r="K122" s="27"/>
    </row>
    <row r="123" spans="2:11" s="26" customFormat="1" ht="60" x14ac:dyDescent="0.3">
      <c r="B123" s="38"/>
      <c r="C123" s="56" t="s">
        <v>253</v>
      </c>
      <c r="D123" s="32" t="s">
        <v>372</v>
      </c>
      <c r="E123" s="7" t="s">
        <v>15</v>
      </c>
      <c r="F123" s="6">
        <v>10802.4</v>
      </c>
      <c r="G123" s="11"/>
      <c r="H123" s="16">
        <f t="shared" si="18"/>
        <v>0</v>
      </c>
      <c r="J123" s="27"/>
      <c r="K123" s="27"/>
    </row>
    <row r="124" spans="2:11" s="26" customFormat="1" ht="60" x14ac:dyDescent="0.3">
      <c r="B124" s="38"/>
      <c r="C124" s="56" t="s">
        <v>353</v>
      </c>
      <c r="D124" s="32" t="s">
        <v>371</v>
      </c>
      <c r="E124" s="7" t="s">
        <v>15</v>
      </c>
      <c r="F124" s="6">
        <v>2940</v>
      </c>
      <c r="G124" s="11"/>
      <c r="H124" s="16">
        <f t="shared" si="18"/>
        <v>0</v>
      </c>
      <c r="J124" s="27"/>
      <c r="K124" s="27"/>
    </row>
    <row r="125" spans="2:11" s="26" customFormat="1" ht="60" x14ac:dyDescent="0.3">
      <c r="B125" s="38"/>
      <c r="C125" s="56" t="s">
        <v>354</v>
      </c>
      <c r="D125" s="32" t="s">
        <v>373</v>
      </c>
      <c r="E125" s="7" t="s">
        <v>15</v>
      </c>
      <c r="F125" s="6">
        <v>3150</v>
      </c>
      <c r="G125" s="11"/>
      <c r="H125" s="16">
        <f t="shared" si="18"/>
        <v>0</v>
      </c>
      <c r="J125" s="27"/>
      <c r="K125" s="27"/>
    </row>
    <row r="126" spans="2:11" s="26" customFormat="1" ht="60" x14ac:dyDescent="0.3">
      <c r="B126" s="38"/>
      <c r="C126" s="56" t="s">
        <v>356</v>
      </c>
      <c r="D126" s="32" t="s">
        <v>374</v>
      </c>
      <c r="E126" s="7" t="s">
        <v>15</v>
      </c>
      <c r="F126" s="6">
        <v>2100</v>
      </c>
      <c r="G126" s="11"/>
      <c r="H126" s="16">
        <f t="shared" si="18"/>
        <v>0</v>
      </c>
      <c r="J126" s="27"/>
      <c r="K126" s="27"/>
    </row>
    <row r="127" spans="2:11" s="26" customFormat="1" ht="60" x14ac:dyDescent="0.3">
      <c r="B127" s="38"/>
      <c r="C127" s="56" t="s">
        <v>355</v>
      </c>
      <c r="D127" s="32" t="s">
        <v>375</v>
      </c>
      <c r="E127" s="7" t="s">
        <v>15</v>
      </c>
      <c r="F127" s="6">
        <v>1050</v>
      </c>
      <c r="G127" s="11"/>
      <c r="H127" s="16">
        <f t="shared" si="18"/>
        <v>0</v>
      </c>
      <c r="J127" s="27"/>
      <c r="K127" s="27"/>
    </row>
    <row r="128" spans="2:11" s="26" customFormat="1" x14ac:dyDescent="0.3">
      <c r="B128" s="38"/>
      <c r="C128" s="52" t="s">
        <v>248</v>
      </c>
      <c r="D128" s="34" t="s">
        <v>332</v>
      </c>
      <c r="E128" s="7"/>
      <c r="F128" s="6"/>
      <c r="G128" s="11"/>
      <c r="H128" s="16"/>
      <c r="J128" s="27"/>
      <c r="K128" s="27"/>
    </row>
    <row r="129" spans="2:11" s="26" customFormat="1" ht="84" x14ac:dyDescent="0.3">
      <c r="B129" s="38"/>
      <c r="C129" s="56" t="s">
        <v>357</v>
      </c>
      <c r="D129" s="32" t="s">
        <v>376</v>
      </c>
      <c r="E129" s="7" t="s">
        <v>9</v>
      </c>
      <c r="F129" s="6">
        <v>7</v>
      </c>
      <c r="G129" s="11"/>
      <c r="H129" s="16">
        <f t="shared" si="18"/>
        <v>0</v>
      </c>
      <c r="J129" s="27"/>
      <c r="K129" s="27"/>
    </row>
    <row r="130" spans="2:11" s="26" customFormat="1" x14ac:dyDescent="0.3">
      <c r="B130" s="38"/>
      <c r="C130" s="52" t="s">
        <v>249</v>
      </c>
      <c r="D130" s="34" t="s">
        <v>331</v>
      </c>
      <c r="E130" s="7"/>
      <c r="F130" s="6"/>
      <c r="G130" s="11"/>
      <c r="H130" s="16"/>
      <c r="J130" s="27"/>
      <c r="K130" s="27"/>
    </row>
    <row r="131" spans="2:11" s="26" customFormat="1" ht="56.25" customHeight="1" x14ac:dyDescent="0.3">
      <c r="B131" s="38"/>
      <c r="C131" s="56" t="s">
        <v>358</v>
      </c>
      <c r="D131" s="32" t="s">
        <v>377</v>
      </c>
      <c r="E131" s="7" t="s">
        <v>9</v>
      </c>
      <c r="F131" s="6">
        <v>522</v>
      </c>
      <c r="G131" s="11"/>
      <c r="H131" s="16">
        <f t="shared" si="18"/>
        <v>0</v>
      </c>
      <c r="J131" s="27"/>
      <c r="K131" s="27"/>
    </row>
    <row r="132" spans="2:11" s="26" customFormat="1" ht="108" x14ac:dyDescent="0.3">
      <c r="B132" s="38"/>
      <c r="C132" s="56" t="s">
        <v>359</v>
      </c>
      <c r="D132" s="32" t="s">
        <v>378</v>
      </c>
      <c r="E132" s="7" t="s">
        <v>9</v>
      </c>
      <c r="F132" s="6">
        <v>522</v>
      </c>
      <c r="G132" s="11"/>
      <c r="H132" s="16">
        <f t="shared" si="18"/>
        <v>0</v>
      </c>
      <c r="J132" s="27"/>
      <c r="K132" s="27"/>
    </row>
    <row r="133" spans="2:11" s="26" customFormat="1" ht="36" x14ac:dyDescent="0.3">
      <c r="B133" s="38"/>
      <c r="C133" s="56" t="s">
        <v>360</v>
      </c>
      <c r="D133" s="32" t="s">
        <v>379</v>
      </c>
      <c r="E133" s="7" t="s">
        <v>9</v>
      </c>
      <c r="F133" s="6">
        <v>98</v>
      </c>
      <c r="G133" s="11"/>
      <c r="H133" s="16">
        <f t="shared" si="18"/>
        <v>0</v>
      </c>
      <c r="J133" s="27"/>
      <c r="K133" s="27"/>
    </row>
    <row r="134" spans="2:11" s="26" customFormat="1" ht="36" x14ac:dyDescent="0.3">
      <c r="B134" s="38"/>
      <c r="C134" s="56" t="s">
        <v>361</v>
      </c>
      <c r="D134" s="32" t="s">
        <v>380</v>
      </c>
      <c r="E134" s="7" t="s">
        <v>9</v>
      </c>
      <c r="F134" s="6">
        <v>424</v>
      </c>
      <c r="G134" s="11"/>
      <c r="H134" s="16">
        <f t="shared" si="18"/>
        <v>0</v>
      </c>
      <c r="J134" s="27"/>
      <c r="K134" s="27"/>
    </row>
    <row r="135" spans="2:11" s="26" customFormat="1" x14ac:dyDescent="0.3">
      <c r="B135" s="38"/>
      <c r="C135" s="52" t="s">
        <v>250</v>
      </c>
      <c r="D135" s="34" t="s">
        <v>330</v>
      </c>
      <c r="E135" s="7"/>
      <c r="F135" s="6"/>
      <c r="G135" s="11"/>
      <c r="H135" s="16"/>
      <c r="J135" s="27"/>
      <c r="K135" s="27"/>
    </row>
    <row r="136" spans="2:11" s="26" customFormat="1" ht="84" x14ac:dyDescent="0.3">
      <c r="B136" s="38"/>
      <c r="C136" s="56" t="s">
        <v>362</v>
      </c>
      <c r="D136" s="32" t="s">
        <v>381</v>
      </c>
      <c r="E136" s="7"/>
      <c r="F136" s="6">
        <v>946</v>
      </c>
      <c r="G136" s="11"/>
      <c r="H136" s="16">
        <f t="shared" si="18"/>
        <v>0</v>
      </c>
      <c r="J136" s="27"/>
      <c r="K136" s="27"/>
    </row>
    <row r="137" spans="2:11" s="26" customFormat="1" x14ac:dyDescent="0.3">
      <c r="B137" s="38"/>
      <c r="C137" s="52" t="s">
        <v>251</v>
      </c>
      <c r="D137" s="34" t="s">
        <v>336</v>
      </c>
      <c r="E137" s="7"/>
      <c r="F137" s="6"/>
      <c r="G137" s="11"/>
      <c r="H137" s="16"/>
      <c r="J137" s="27"/>
      <c r="K137" s="27"/>
    </row>
    <row r="138" spans="2:11" s="26" customFormat="1" ht="36" x14ac:dyDescent="0.3">
      <c r="B138" s="38"/>
      <c r="C138" s="56" t="s">
        <v>363</v>
      </c>
      <c r="D138" s="32" t="s">
        <v>382</v>
      </c>
      <c r="E138" s="7" t="s">
        <v>15</v>
      </c>
      <c r="F138" s="6">
        <v>525</v>
      </c>
      <c r="G138" s="11"/>
      <c r="H138" s="16">
        <f t="shared" si="18"/>
        <v>0</v>
      </c>
      <c r="J138" s="27"/>
      <c r="K138" s="27"/>
    </row>
    <row r="139" spans="2:11" s="26" customFormat="1" ht="60" x14ac:dyDescent="0.3">
      <c r="B139" s="38"/>
      <c r="C139" s="56" t="s">
        <v>364</v>
      </c>
      <c r="D139" s="32" t="s">
        <v>383</v>
      </c>
      <c r="E139" s="7" t="s">
        <v>9</v>
      </c>
      <c r="F139" s="6">
        <v>20</v>
      </c>
      <c r="G139" s="11"/>
      <c r="H139" s="16">
        <f t="shared" si="18"/>
        <v>0</v>
      </c>
      <c r="J139" s="27"/>
      <c r="K139" s="27"/>
    </row>
    <row r="140" spans="2:11" s="26" customFormat="1" ht="48" x14ac:dyDescent="0.3">
      <c r="B140" s="38"/>
      <c r="C140" s="56" t="s">
        <v>366</v>
      </c>
      <c r="D140" s="32" t="s">
        <v>384</v>
      </c>
      <c r="E140" s="7" t="s">
        <v>9</v>
      </c>
      <c r="F140" s="6">
        <v>5</v>
      </c>
      <c r="G140" s="11"/>
      <c r="H140" s="16">
        <f t="shared" si="18"/>
        <v>0</v>
      </c>
      <c r="J140" s="27"/>
      <c r="K140" s="27"/>
    </row>
    <row r="141" spans="2:11" s="26" customFormat="1" ht="36" x14ac:dyDescent="0.3">
      <c r="B141" s="38"/>
      <c r="C141" s="56" t="s">
        <v>367</v>
      </c>
      <c r="D141" s="32" t="s">
        <v>385</v>
      </c>
      <c r="E141" s="7" t="s">
        <v>15</v>
      </c>
      <c r="F141" s="6">
        <v>420</v>
      </c>
      <c r="G141" s="11"/>
      <c r="H141" s="16">
        <f t="shared" si="18"/>
        <v>0</v>
      </c>
      <c r="J141" s="27"/>
      <c r="K141" s="27"/>
    </row>
    <row r="142" spans="2:11" s="26" customFormat="1" ht="36" x14ac:dyDescent="0.3">
      <c r="B142" s="38"/>
      <c r="C142" s="56" t="s">
        <v>365</v>
      </c>
      <c r="D142" s="32" t="s">
        <v>386</v>
      </c>
      <c r="E142" s="7" t="s">
        <v>15</v>
      </c>
      <c r="F142" s="6">
        <v>525</v>
      </c>
      <c r="G142" s="11"/>
      <c r="H142" s="16">
        <f t="shared" si="18"/>
        <v>0</v>
      </c>
      <c r="J142" s="27"/>
      <c r="K142" s="27"/>
    </row>
    <row r="143" spans="2:11" s="26" customFormat="1" ht="60" x14ac:dyDescent="0.3">
      <c r="B143" s="38"/>
      <c r="C143" s="56" t="s">
        <v>368</v>
      </c>
      <c r="D143" s="32" t="s">
        <v>387</v>
      </c>
      <c r="E143" s="7" t="s">
        <v>9</v>
      </c>
      <c r="F143" s="6">
        <v>7</v>
      </c>
      <c r="G143" s="11"/>
      <c r="H143" s="16">
        <f t="shared" si="18"/>
        <v>0</v>
      </c>
      <c r="J143" s="27"/>
      <c r="K143" s="27"/>
    </row>
    <row r="144" spans="2:11" s="26" customFormat="1" x14ac:dyDescent="0.3">
      <c r="B144" s="38"/>
      <c r="C144" s="52" t="s">
        <v>311</v>
      </c>
      <c r="D144" s="34" t="s">
        <v>338</v>
      </c>
      <c r="E144" s="7"/>
      <c r="F144" s="6"/>
      <c r="G144" s="11"/>
      <c r="H144" s="16"/>
      <c r="J144" s="27"/>
      <c r="K144" s="27"/>
    </row>
    <row r="145" spans="2:13" s="26" customFormat="1" ht="36" x14ac:dyDescent="0.3">
      <c r="B145" s="38"/>
      <c r="C145" s="56" t="s">
        <v>369</v>
      </c>
      <c r="D145" s="32" t="s">
        <v>388</v>
      </c>
      <c r="E145" s="7" t="s">
        <v>15</v>
      </c>
      <c r="F145" s="6">
        <v>123</v>
      </c>
      <c r="G145" s="11"/>
      <c r="H145" s="16">
        <f t="shared" si="18"/>
        <v>0</v>
      </c>
      <c r="J145" s="27"/>
      <c r="K145" s="27"/>
    </row>
    <row r="146" spans="2:13" s="26" customFormat="1" ht="24" x14ac:dyDescent="0.3">
      <c r="B146" s="38"/>
      <c r="C146" s="56" t="s">
        <v>370</v>
      </c>
      <c r="D146" s="32" t="s">
        <v>337</v>
      </c>
      <c r="E146" s="7" t="s">
        <v>9</v>
      </c>
      <c r="F146" s="6">
        <v>123</v>
      </c>
      <c r="G146" s="11"/>
      <c r="H146" s="16">
        <f t="shared" si="18"/>
        <v>0</v>
      </c>
      <c r="J146" s="27"/>
      <c r="K146" s="27"/>
    </row>
    <row r="147" spans="2:13" s="26" customFormat="1" x14ac:dyDescent="0.3">
      <c r="B147" s="37"/>
      <c r="C147" s="56"/>
      <c r="D147" s="32"/>
      <c r="E147" s="7"/>
      <c r="F147" s="6"/>
      <c r="G147" s="11"/>
      <c r="H147" s="16"/>
      <c r="J147" s="27"/>
      <c r="K147" s="27"/>
    </row>
    <row r="148" spans="2:13" x14ac:dyDescent="0.3">
      <c r="B148" s="35" t="s">
        <v>314</v>
      </c>
      <c r="C148" s="53" t="s">
        <v>264</v>
      </c>
      <c r="D148" s="24" t="s">
        <v>67</v>
      </c>
      <c r="E148" s="8"/>
      <c r="F148" s="13"/>
      <c r="G148" s="8"/>
      <c r="H148" s="14"/>
      <c r="M148" s="26"/>
    </row>
    <row r="149" spans="2:13" s="42" customFormat="1" ht="24" x14ac:dyDescent="0.3">
      <c r="B149" s="38" t="s">
        <v>315</v>
      </c>
      <c r="C149" s="52" t="s">
        <v>265</v>
      </c>
      <c r="D149" s="34" t="s">
        <v>68</v>
      </c>
      <c r="E149" s="39" t="s">
        <v>75</v>
      </c>
      <c r="F149" s="6">
        <v>1</v>
      </c>
      <c r="G149" s="41"/>
      <c r="H149" s="16">
        <f>+F149*G149</f>
        <v>0</v>
      </c>
      <c r="J149" s="43"/>
      <c r="K149" s="43"/>
    </row>
    <row r="150" spans="2:13" s="42" customFormat="1" ht="36" x14ac:dyDescent="0.3">
      <c r="B150" s="38" t="s">
        <v>316</v>
      </c>
      <c r="C150" s="52" t="s">
        <v>267</v>
      </c>
      <c r="D150" s="34" t="s">
        <v>69</v>
      </c>
      <c r="E150" s="39" t="s">
        <v>75</v>
      </c>
      <c r="F150" s="6">
        <v>1</v>
      </c>
      <c r="G150" s="41"/>
      <c r="H150" s="16">
        <f t="shared" ref="H150:H157" si="19">+F150*G150</f>
        <v>0</v>
      </c>
      <c r="J150" s="43"/>
      <c r="K150" s="43"/>
    </row>
    <row r="151" spans="2:13" s="42" customFormat="1" x14ac:dyDescent="0.3">
      <c r="B151" s="38" t="s">
        <v>70</v>
      </c>
      <c r="C151" s="52" t="s">
        <v>268</v>
      </c>
      <c r="D151" s="34" t="s">
        <v>71</v>
      </c>
      <c r="E151" s="39" t="s">
        <v>20</v>
      </c>
      <c r="F151" s="6"/>
      <c r="G151" s="41"/>
      <c r="H151" s="16"/>
      <c r="J151" s="43"/>
      <c r="K151" s="43"/>
    </row>
    <row r="152" spans="2:13" s="26" customFormat="1" ht="24" x14ac:dyDescent="0.3">
      <c r="B152" s="37" t="s">
        <v>317</v>
      </c>
      <c r="C152" s="56" t="s">
        <v>339</v>
      </c>
      <c r="D152" s="32" t="s">
        <v>310</v>
      </c>
      <c r="E152" s="7" t="s">
        <v>75</v>
      </c>
      <c r="F152" s="6">
        <v>1</v>
      </c>
      <c r="G152" s="11"/>
      <c r="H152" s="16">
        <f t="shared" si="19"/>
        <v>0</v>
      </c>
      <c r="J152" s="27"/>
      <c r="K152" s="27"/>
    </row>
    <row r="153" spans="2:13" s="42" customFormat="1" ht="24" x14ac:dyDescent="0.3">
      <c r="B153" s="38" t="s">
        <v>318</v>
      </c>
      <c r="C153" s="52" t="s">
        <v>270</v>
      </c>
      <c r="D153" s="34" t="s">
        <v>156</v>
      </c>
      <c r="E153" s="39" t="s">
        <v>75</v>
      </c>
      <c r="F153" s="6">
        <v>1</v>
      </c>
      <c r="G153" s="41"/>
      <c r="H153" s="16">
        <f t="shared" si="19"/>
        <v>0</v>
      </c>
      <c r="J153" s="43"/>
      <c r="K153" s="43"/>
    </row>
    <row r="154" spans="2:13" s="42" customFormat="1" x14ac:dyDescent="0.3">
      <c r="B154" s="38" t="s">
        <v>319</v>
      </c>
      <c r="C154" s="52" t="s">
        <v>340</v>
      </c>
      <c r="D154" s="34" t="s">
        <v>72</v>
      </c>
      <c r="E154" s="39" t="s">
        <v>75</v>
      </c>
      <c r="F154" s="6">
        <v>1</v>
      </c>
      <c r="G154" s="41"/>
      <c r="H154" s="16">
        <f t="shared" si="19"/>
        <v>0</v>
      </c>
      <c r="J154" s="43"/>
      <c r="K154" s="43"/>
    </row>
    <row r="155" spans="2:13" s="42" customFormat="1" ht="24" x14ac:dyDescent="0.3">
      <c r="B155" s="38" t="s">
        <v>320</v>
      </c>
      <c r="C155" s="52" t="s">
        <v>341</v>
      </c>
      <c r="D155" s="34" t="s">
        <v>73</v>
      </c>
      <c r="E155" s="39" t="s">
        <v>75</v>
      </c>
      <c r="F155" s="6">
        <v>1</v>
      </c>
      <c r="G155" s="41"/>
      <c r="H155" s="16">
        <f t="shared" si="19"/>
        <v>0</v>
      </c>
      <c r="J155" s="43"/>
      <c r="K155" s="43"/>
    </row>
    <row r="156" spans="2:13" s="42" customFormat="1" ht="24" x14ac:dyDescent="0.3">
      <c r="B156" s="38" t="s">
        <v>321</v>
      </c>
      <c r="C156" s="52" t="s">
        <v>342</v>
      </c>
      <c r="D156" s="34" t="s">
        <v>74</v>
      </c>
      <c r="E156" s="39" t="s">
        <v>75</v>
      </c>
      <c r="F156" s="6">
        <v>1</v>
      </c>
      <c r="G156" s="41"/>
      <c r="H156" s="16">
        <f t="shared" si="19"/>
        <v>0</v>
      </c>
      <c r="J156" s="43"/>
      <c r="K156" s="43"/>
    </row>
    <row r="157" spans="2:13" s="42" customFormat="1" x14ac:dyDescent="0.3">
      <c r="B157" s="38"/>
      <c r="C157" s="52" t="s">
        <v>343</v>
      </c>
      <c r="D157" s="34" t="s">
        <v>312</v>
      </c>
      <c r="E157" s="39" t="s">
        <v>75</v>
      </c>
      <c r="F157" s="6">
        <v>1</v>
      </c>
      <c r="G157" s="41"/>
      <c r="H157" s="16">
        <f t="shared" si="19"/>
        <v>0</v>
      </c>
      <c r="J157" s="43"/>
      <c r="K157" s="43"/>
    </row>
    <row r="158" spans="2:13" s="42" customFormat="1" x14ac:dyDescent="0.3">
      <c r="B158" s="38"/>
      <c r="C158" s="52"/>
      <c r="D158" s="34"/>
      <c r="E158" s="39"/>
      <c r="F158" s="40"/>
      <c r="G158" s="41"/>
      <c r="H158" s="16"/>
      <c r="J158" s="43"/>
      <c r="K158" s="43"/>
    </row>
    <row r="159" spans="2:13" s="42" customFormat="1" x14ac:dyDescent="0.3">
      <c r="B159" s="35" t="s">
        <v>322</v>
      </c>
      <c r="C159" s="53" t="s">
        <v>344</v>
      </c>
      <c r="D159" s="24" t="s">
        <v>272</v>
      </c>
      <c r="E159" s="8"/>
      <c r="F159" s="13"/>
      <c r="G159" s="8"/>
      <c r="H159" s="14"/>
      <c r="J159" s="43"/>
      <c r="K159" s="43"/>
    </row>
    <row r="160" spans="2:13" s="42" customFormat="1" x14ac:dyDescent="0.3">
      <c r="B160" s="78" t="s">
        <v>273</v>
      </c>
      <c r="C160" s="79"/>
      <c r="D160" s="79"/>
      <c r="E160" s="79"/>
      <c r="F160" s="79"/>
      <c r="G160" s="79"/>
      <c r="H160" s="80"/>
      <c r="J160" s="43"/>
      <c r="K160" s="43"/>
    </row>
    <row r="161" spans="2:11" s="42" customFormat="1" ht="24" x14ac:dyDescent="0.3">
      <c r="B161" s="38" t="s">
        <v>323</v>
      </c>
      <c r="C161" s="52" t="s">
        <v>345</v>
      </c>
      <c r="D161" s="34" t="s">
        <v>269</v>
      </c>
      <c r="E161" s="39" t="s">
        <v>266</v>
      </c>
      <c r="F161" s="6">
        <v>5000</v>
      </c>
      <c r="G161" s="41"/>
      <c r="H161" s="16"/>
      <c r="J161" s="43"/>
      <c r="K161" s="43"/>
    </row>
    <row r="162" spans="2:11" s="42" customFormat="1" ht="36" x14ac:dyDescent="0.3">
      <c r="B162" s="38" t="s">
        <v>324</v>
      </c>
      <c r="C162" s="52" t="s">
        <v>346</v>
      </c>
      <c r="D162" s="34" t="s">
        <v>276</v>
      </c>
      <c r="E162" s="39" t="s">
        <v>266</v>
      </c>
      <c r="F162" s="6">
        <v>5000</v>
      </c>
      <c r="G162" s="41"/>
      <c r="H162" s="16"/>
      <c r="J162" s="43"/>
      <c r="K162" s="43"/>
    </row>
    <row r="163" spans="2:11" s="26" customFormat="1" ht="36" x14ac:dyDescent="0.3">
      <c r="B163" s="38" t="s">
        <v>325</v>
      </c>
      <c r="C163" s="52" t="s">
        <v>347</v>
      </c>
      <c r="D163" s="34" t="s">
        <v>277</v>
      </c>
      <c r="E163" s="39" t="s">
        <v>266</v>
      </c>
      <c r="F163" s="6">
        <v>5000</v>
      </c>
      <c r="G163" s="11"/>
      <c r="H163" s="16"/>
      <c r="J163" s="27"/>
      <c r="K163" s="27"/>
    </row>
    <row r="164" spans="2:11" s="26" customFormat="1" ht="24" x14ac:dyDescent="0.3">
      <c r="B164" s="38" t="s">
        <v>326</v>
      </c>
      <c r="C164" s="52" t="s">
        <v>348</v>
      </c>
      <c r="D164" s="34" t="s">
        <v>271</v>
      </c>
      <c r="E164" s="39" t="s">
        <v>9</v>
      </c>
      <c r="F164" s="6">
        <v>100</v>
      </c>
      <c r="G164" s="11"/>
      <c r="H164" s="16"/>
      <c r="J164" s="27"/>
      <c r="K164" s="27"/>
    </row>
    <row r="165" spans="2:11" s="26" customFormat="1" x14ac:dyDescent="0.3">
      <c r="B165" s="15"/>
      <c r="C165" s="52"/>
      <c r="D165" s="25"/>
      <c r="E165" s="7"/>
      <c r="F165" s="6"/>
      <c r="G165" s="11"/>
      <c r="H165" s="16"/>
      <c r="J165" s="27"/>
      <c r="K165" s="27"/>
    </row>
    <row r="166" spans="2:11" x14ac:dyDescent="0.3">
      <c r="B166" s="17"/>
      <c r="C166" s="57"/>
      <c r="D166" s="2" t="s">
        <v>7</v>
      </c>
      <c r="E166" s="1"/>
      <c r="F166" s="5"/>
      <c r="G166" s="12"/>
      <c r="H166" s="18">
        <f>SUM(H13:H164)</f>
        <v>0</v>
      </c>
    </row>
    <row r="167" spans="2:11" x14ac:dyDescent="0.3">
      <c r="B167" s="17"/>
      <c r="C167" s="57"/>
      <c r="D167" s="2" t="s">
        <v>391</v>
      </c>
      <c r="E167" s="1"/>
      <c r="F167" s="81">
        <v>0.05</v>
      </c>
      <c r="G167" s="12"/>
      <c r="H167" s="18">
        <f>+F167*H166</f>
        <v>0</v>
      </c>
    </row>
    <row r="168" spans="2:11" x14ac:dyDescent="0.3">
      <c r="B168" s="17"/>
      <c r="C168" s="57"/>
      <c r="D168" s="2" t="s">
        <v>157</v>
      </c>
      <c r="E168" s="1"/>
      <c r="F168" s="5"/>
      <c r="G168" s="12"/>
      <c r="H168" s="18">
        <f>SUM(H166:H167)</f>
        <v>0</v>
      </c>
    </row>
    <row r="170" spans="2:11" s="26" customFormat="1" ht="68.25" customHeight="1" x14ac:dyDescent="0.3">
      <c r="B170" s="31" t="s">
        <v>10</v>
      </c>
      <c r="C170" s="31"/>
      <c r="D170" s="59" t="s">
        <v>392</v>
      </c>
      <c r="E170" s="59"/>
      <c r="F170" s="59"/>
      <c r="G170" s="59"/>
      <c r="H170" s="59"/>
      <c r="I170" s="54"/>
      <c r="J170" s="27"/>
      <c r="K170" s="27"/>
    </row>
    <row r="171" spans="2:11" x14ac:dyDescent="0.3">
      <c r="B171" s="28"/>
      <c r="C171" s="58"/>
      <c r="D171" s="28"/>
      <c r="E171" s="28"/>
      <c r="F171" s="29"/>
      <c r="G171" s="30"/>
      <c r="H171" s="28"/>
    </row>
    <row r="183" spans="6:11" x14ac:dyDescent="0.3">
      <c r="F183"/>
      <c r="J183"/>
      <c r="K183"/>
    </row>
    <row r="184" spans="6:11" x14ac:dyDescent="0.3">
      <c r="F184"/>
      <c r="J184"/>
      <c r="K184"/>
    </row>
    <row r="185" spans="6:11" x14ac:dyDescent="0.3">
      <c r="F185"/>
      <c r="J185"/>
      <c r="K185"/>
    </row>
    <row r="186" spans="6:11" x14ac:dyDescent="0.3">
      <c r="F186"/>
    </row>
    <row r="187" spans="6:11" x14ac:dyDescent="0.3">
      <c r="F187"/>
    </row>
    <row r="188" spans="6:11" x14ac:dyDescent="0.3">
      <c r="F188"/>
    </row>
    <row r="189" spans="6:11" x14ac:dyDescent="0.3">
      <c r="F189"/>
    </row>
    <row r="190" spans="6:11" x14ac:dyDescent="0.3">
      <c r="F190"/>
    </row>
    <row r="191" spans="6:11" x14ac:dyDescent="0.3">
      <c r="F191"/>
    </row>
    <row r="192" spans="6:11" x14ac:dyDescent="0.3">
      <c r="F192"/>
    </row>
    <row r="193" spans="2:12" x14ac:dyDescent="0.3">
      <c r="F193"/>
    </row>
    <row r="194" spans="2:12" x14ac:dyDescent="0.3">
      <c r="F194"/>
    </row>
    <row r="195" spans="2:12" s="10" customFormat="1" x14ac:dyDescent="0.3">
      <c r="B195"/>
      <c r="C195" s="55"/>
      <c r="D195"/>
      <c r="E195"/>
      <c r="F195"/>
      <c r="H195"/>
      <c r="I195"/>
      <c r="J195" s="3"/>
      <c r="K195" s="3"/>
      <c r="L195"/>
    </row>
    <row r="196" spans="2:12" s="10" customFormat="1" x14ac:dyDescent="0.3">
      <c r="B196"/>
      <c r="C196" s="55"/>
      <c r="D196"/>
      <c r="E196"/>
      <c r="F196"/>
      <c r="H196"/>
      <c r="I196"/>
      <c r="J196" s="3"/>
      <c r="K196" s="3"/>
      <c r="L196"/>
    </row>
    <row r="197" spans="2:12" s="10" customFormat="1" x14ac:dyDescent="0.3">
      <c r="B197"/>
      <c r="C197" s="55"/>
      <c r="D197"/>
      <c r="E197"/>
      <c r="F197"/>
      <c r="H197"/>
      <c r="I197"/>
      <c r="J197" s="3"/>
      <c r="K197" s="3"/>
      <c r="L197"/>
    </row>
  </sheetData>
  <mergeCells count="10">
    <mergeCell ref="D170:H170"/>
    <mergeCell ref="B7:G7"/>
    <mergeCell ref="B8:H8"/>
    <mergeCell ref="B2:G2"/>
    <mergeCell ref="H2:H6"/>
    <mergeCell ref="B3:G3"/>
    <mergeCell ref="B4:G4"/>
    <mergeCell ref="B5:G5"/>
    <mergeCell ref="B6:G6"/>
    <mergeCell ref="B160:H160"/>
  </mergeCells>
  <phoneticPr fontId="16" type="noConversion"/>
  <pageMargins left="0.70866141732283472" right="0.70866141732283472" top="0.39370078740157483" bottom="0.55118110236220474" header="0.31496062992125984" footer="0.31496062992125984"/>
  <pageSetup paperSize="9" scale="64" fitToHeight="0" orientation="portrait" r:id="rId1"/>
  <rowBreaks count="2" manualBreakCount="2">
    <brk id="59" max="8" man="1"/>
    <brk id="119" max="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ADAB0648B77F2244944823CDC6B82414" ma:contentTypeVersion="14" ma:contentTypeDescription="Crear nuevo documento." ma:contentTypeScope="" ma:versionID="37dfef44da6f8aea45cfa7d3558d231e">
  <xsd:schema xmlns:xsd="http://www.w3.org/2001/XMLSchema" xmlns:xs="http://www.w3.org/2001/XMLSchema" xmlns:p="http://schemas.microsoft.com/office/2006/metadata/properties" xmlns:ns3="44b4c235-b7dc-40cd-9322-21c043963b03" xmlns:ns4="48e29ec8-4a9e-409f-b6bf-d2fe9d88b2fb" targetNamespace="http://schemas.microsoft.com/office/2006/metadata/properties" ma:root="true" ma:fieldsID="2cb27022c65fc98b46df4852a52f1cf1" ns3:_="" ns4:_="">
    <xsd:import namespace="44b4c235-b7dc-40cd-9322-21c043963b03"/>
    <xsd:import namespace="48e29ec8-4a9e-409f-b6bf-d2fe9d88b2fb"/>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b4c235-b7dc-40cd-9322-21c043963b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8e29ec8-4a9e-409f-b6bf-d2fe9d88b2fb"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097CF6B-72CB-442A-9543-5C0A5706E5F2}">
  <ds:schemaRefs>
    <ds:schemaRef ds:uri="http://schemas.microsoft.com/sharepoint/v3/contenttype/forms"/>
  </ds:schemaRefs>
</ds:datastoreItem>
</file>

<file path=customXml/itemProps2.xml><?xml version="1.0" encoding="utf-8"?>
<ds:datastoreItem xmlns:ds="http://schemas.openxmlformats.org/officeDocument/2006/customXml" ds:itemID="{B411AF97-08C6-4738-83AF-5106E50334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b4c235-b7dc-40cd-9322-21c043963b03"/>
    <ds:schemaRef ds:uri="48e29ec8-4a9e-409f-b6bf-d2fe9d88b2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69630AF-25FA-4A41-BE0B-28C04D76ACC9}">
  <ds:schemaRefs>
    <ds:schemaRef ds:uri="http://purl.org/dc/elements/1.1/"/>
    <ds:schemaRef ds:uri="http://schemas.microsoft.com/office/2006/documentManagement/types"/>
    <ds:schemaRef ds:uri="48e29ec8-4a9e-409f-b6bf-d2fe9d88b2fb"/>
    <ds:schemaRef ds:uri="44b4c235-b7dc-40cd-9322-21c043963b03"/>
    <ds:schemaRef ds:uri="http://schemas.openxmlformats.org/package/2006/metadata/core-properties"/>
    <ds:schemaRef ds:uri="http://www.w3.org/XML/1998/namespace"/>
    <ds:schemaRef ds:uri="http://purl.org/dc/terms/"/>
    <ds:schemaRef ds:uri="http://schemas.microsoft.com/office/infopath/2007/PartnerControl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1</vt:i4>
      </vt:variant>
      <vt:variant>
        <vt:lpstr>Intervalos com nome</vt:lpstr>
      </vt:variant>
      <vt:variant>
        <vt:i4>2</vt:i4>
      </vt:variant>
    </vt:vector>
  </HeadingPairs>
  <TitlesOfParts>
    <vt:vector size="3" baseType="lpstr">
      <vt:lpstr>MAPAS DE QUANTIDADES</vt:lpstr>
      <vt:lpstr>'MAPAS DE QUANTIDADES'!Área_de_Impressão</vt:lpstr>
      <vt:lpstr>'MAPAS DE QUANTIDADES'!Títulos_de_Impressão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SISTEMA S.A.</dc:creator>
  <cp:keywords/>
  <dc:description/>
  <cp:lastModifiedBy>ECV / CA - Vogal Executivo - Jose Horacio Varela</cp:lastModifiedBy>
  <cp:revision/>
  <cp:lastPrinted>2023-01-02T12:37:55Z</cp:lastPrinted>
  <dcterms:created xsi:type="dcterms:W3CDTF">2019-02-04T15:14:50Z</dcterms:created>
  <dcterms:modified xsi:type="dcterms:W3CDTF">2023-01-02T12:37:58Z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0x010100ADAB0648B77F2244944823CDC6B82414</vt:lpwstr>
  </property>
</Properties>
</file>